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1355" windowHeight="8955" tabRatio="598" firstSheet="1" activeTab="1"/>
  </bookViews>
  <sheets>
    <sheet name="Дни 4, 5" sheetId="4" r:id="rId1"/>
    <sheet name="День 1" sheetId="1" r:id="rId2"/>
  </sheets>
  <calcPr calcId="125725"/>
</workbook>
</file>

<file path=xl/calcChain.xml><?xml version="1.0" encoding="utf-8"?>
<calcChain xmlns="http://schemas.openxmlformats.org/spreadsheetml/2006/main">
  <c r="H131" i="1"/>
  <c r="C188"/>
  <c r="E33"/>
  <c r="F33"/>
  <c r="G33"/>
  <c r="H33"/>
  <c r="H34"/>
  <c r="I33"/>
  <c r="J33"/>
  <c r="J34"/>
  <c r="K33"/>
  <c r="K34"/>
  <c r="L33"/>
  <c r="M33"/>
  <c r="M34"/>
  <c r="N33"/>
  <c r="O33"/>
  <c r="O34"/>
  <c r="P33"/>
  <c r="D33"/>
  <c r="D34"/>
  <c r="E23"/>
  <c r="E34"/>
  <c r="F23"/>
  <c r="G23"/>
  <c r="H23"/>
  <c r="I23"/>
  <c r="I34"/>
  <c r="J23"/>
  <c r="K23"/>
  <c r="L23"/>
  <c r="M23"/>
  <c r="N23"/>
  <c r="O23"/>
  <c r="P23"/>
  <c r="D23"/>
  <c r="E58"/>
  <c r="E64"/>
  <c r="E309"/>
  <c r="E311"/>
  <c r="F58"/>
  <c r="G58"/>
  <c r="H58"/>
  <c r="I58"/>
  <c r="I64"/>
  <c r="I309"/>
  <c r="I311"/>
  <c r="J58"/>
  <c r="K58"/>
  <c r="L58"/>
  <c r="M58"/>
  <c r="N58"/>
  <c r="O58"/>
  <c r="P58"/>
  <c r="P64"/>
  <c r="P309"/>
  <c r="P311"/>
  <c r="D58"/>
  <c r="E47"/>
  <c r="F47"/>
  <c r="G47"/>
  <c r="G64"/>
  <c r="H47"/>
  <c r="I47"/>
  <c r="J47"/>
  <c r="K47"/>
  <c r="K64"/>
  <c r="L47"/>
  <c r="L64"/>
  <c r="M47"/>
  <c r="M64"/>
  <c r="M309"/>
  <c r="M311"/>
  <c r="N47"/>
  <c r="O47"/>
  <c r="P47"/>
  <c r="D47"/>
  <c r="D64"/>
  <c r="E89"/>
  <c r="F89"/>
  <c r="G89"/>
  <c r="G96"/>
  <c r="H89"/>
  <c r="H96"/>
  <c r="I89"/>
  <c r="J89"/>
  <c r="K89"/>
  <c r="L89"/>
  <c r="L96"/>
  <c r="L309"/>
  <c r="L311"/>
  <c r="M89"/>
  <c r="M96"/>
  <c r="N89"/>
  <c r="N96"/>
  <c r="O89"/>
  <c r="O96"/>
  <c r="P89"/>
  <c r="P96"/>
  <c r="D89"/>
  <c r="E78"/>
  <c r="E96"/>
  <c r="F78"/>
  <c r="F96"/>
  <c r="G78"/>
  <c r="H78"/>
  <c r="I78"/>
  <c r="J78"/>
  <c r="K78"/>
  <c r="L78"/>
  <c r="M78"/>
  <c r="N78"/>
  <c r="O78"/>
  <c r="P78"/>
  <c r="D78"/>
  <c r="D96"/>
  <c r="E120"/>
  <c r="F120"/>
  <c r="F125"/>
  <c r="G120"/>
  <c r="G125"/>
  <c r="H120"/>
  <c r="I120"/>
  <c r="I125"/>
  <c r="J120"/>
  <c r="J125"/>
  <c r="K120"/>
  <c r="K125"/>
  <c r="L120"/>
  <c r="M120"/>
  <c r="M125"/>
  <c r="N120"/>
  <c r="O120"/>
  <c r="O125"/>
  <c r="P120"/>
  <c r="P125"/>
  <c r="D120"/>
  <c r="D125"/>
  <c r="E109"/>
  <c r="E125"/>
  <c r="F109"/>
  <c r="G109"/>
  <c r="H109"/>
  <c r="I109"/>
  <c r="J109"/>
  <c r="K109"/>
  <c r="L109"/>
  <c r="M109"/>
  <c r="N109"/>
  <c r="O109"/>
  <c r="P109"/>
  <c r="D109"/>
  <c r="E150"/>
  <c r="F150"/>
  <c r="G150"/>
  <c r="H150"/>
  <c r="I150"/>
  <c r="J150"/>
  <c r="K150"/>
  <c r="L150"/>
  <c r="L157"/>
  <c r="M150"/>
  <c r="N150"/>
  <c r="N157"/>
  <c r="O150"/>
  <c r="P150"/>
  <c r="D150"/>
  <c r="E139"/>
  <c r="E157"/>
  <c r="F139"/>
  <c r="G139"/>
  <c r="H139"/>
  <c r="I139"/>
  <c r="I157"/>
  <c r="J139"/>
  <c r="K139"/>
  <c r="K157"/>
  <c r="L139"/>
  <c r="M139"/>
  <c r="N139"/>
  <c r="O139"/>
  <c r="O157"/>
  <c r="P139"/>
  <c r="D139"/>
  <c r="E181"/>
  <c r="F181"/>
  <c r="F188"/>
  <c r="G181"/>
  <c r="G188"/>
  <c r="H181"/>
  <c r="H182"/>
  <c r="I181"/>
  <c r="I188"/>
  <c r="J181"/>
  <c r="J188"/>
  <c r="K181"/>
  <c r="L181"/>
  <c r="L188"/>
  <c r="M181"/>
  <c r="M188"/>
  <c r="N181"/>
  <c r="O181"/>
  <c r="P181"/>
  <c r="D181"/>
  <c r="D188"/>
  <c r="E170"/>
  <c r="E188"/>
  <c r="F170"/>
  <c r="G170"/>
  <c r="H170"/>
  <c r="I170"/>
  <c r="J170"/>
  <c r="K170"/>
  <c r="L170"/>
  <c r="M170"/>
  <c r="N170"/>
  <c r="N188"/>
  <c r="O170"/>
  <c r="P170"/>
  <c r="D170"/>
  <c r="E210"/>
  <c r="E217"/>
  <c r="F210"/>
  <c r="G210"/>
  <c r="G217"/>
  <c r="H210"/>
  <c r="I210"/>
  <c r="I217"/>
  <c r="J210"/>
  <c r="K210"/>
  <c r="K217"/>
  <c r="L210"/>
  <c r="M210"/>
  <c r="M217"/>
  <c r="N210"/>
  <c r="N217"/>
  <c r="O210"/>
  <c r="O217"/>
  <c r="P210"/>
  <c r="D210"/>
  <c r="D217"/>
  <c r="E199"/>
  <c r="F199"/>
  <c r="F217"/>
  <c r="G199"/>
  <c r="H199"/>
  <c r="H217"/>
  <c r="I199"/>
  <c r="J199"/>
  <c r="K199"/>
  <c r="L199"/>
  <c r="L217"/>
  <c r="M199"/>
  <c r="N199"/>
  <c r="O199"/>
  <c r="P199"/>
  <c r="D199"/>
  <c r="E242"/>
  <c r="F242"/>
  <c r="G242"/>
  <c r="H242"/>
  <c r="I242"/>
  <c r="J242"/>
  <c r="K242"/>
  <c r="L242"/>
  <c r="L247"/>
  <c r="M242"/>
  <c r="M247"/>
  <c r="N242"/>
  <c r="O242"/>
  <c r="O247"/>
  <c r="P242"/>
  <c r="P247"/>
  <c r="D242"/>
  <c r="D247"/>
  <c r="E231"/>
  <c r="F231"/>
  <c r="G231"/>
  <c r="G247"/>
  <c r="H231"/>
  <c r="I231"/>
  <c r="I247"/>
  <c r="J231"/>
  <c r="K231"/>
  <c r="K247"/>
  <c r="L231"/>
  <c r="M231"/>
  <c r="N231"/>
  <c r="N247"/>
  <c r="O231"/>
  <c r="P231"/>
  <c r="D231"/>
  <c r="E302"/>
  <c r="F302"/>
  <c r="G302"/>
  <c r="G307"/>
  <c r="H302"/>
  <c r="I302"/>
  <c r="J302"/>
  <c r="K302"/>
  <c r="K307"/>
  <c r="L302"/>
  <c r="L307"/>
  <c r="M302"/>
  <c r="M307"/>
  <c r="N302"/>
  <c r="O302"/>
  <c r="P302"/>
  <c r="P307"/>
  <c r="D302"/>
  <c r="D307"/>
  <c r="E292"/>
  <c r="F292"/>
  <c r="F307"/>
  <c r="G292"/>
  <c r="H292"/>
  <c r="I292"/>
  <c r="J292"/>
  <c r="K292"/>
  <c r="L292"/>
  <c r="M292"/>
  <c r="N292"/>
  <c r="O292"/>
  <c r="O307"/>
  <c r="P292"/>
  <c r="D292"/>
  <c r="E273"/>
  <c r="F273"/>
  <c r="G273"/>
  <c r="G279"/>
  <c r="G309"/>
  <c r="G311"/>
  <c r="H273"/>
  <c r="I273"/>
  <c r="J273"/>
  <c r="K273"/>
  <c r="K279"/>
  <c r="L273"/>
  <c r="M273"/>
  <c r="M279"/>
  <c r="N273"/>
  <c r="O273"/>
  <c r="O279"/>
  <c r="P273"/>
  <c r="D273"/>
  <c r="E262"/>
  <c r="E279"/>
  <c r="F262"/>
  <c r="G262"/>
  <c r="H262"/>
  <c r="I262"/>
  <c r="I279"/>
  <c r="J262"/>
  <c r="K262"/>
  <c r="L262"/>
  <c r="M262"/>
  <c r="N262"/>
  <c r="O262"/>
  <c r="P262"/>
  <c r="D262"/>
  <c r="D279"/>
  <c r="D309"/>
  <c r="D311"/>
  <c r="H100"/>
  <c r="I100"/>
  <c r="J100"/>
  <c r="K100"/>
  <c r="L100"/>
  <c r="M100"/>
  <c r="N100"/>
  <c r="O100"/>
  <c r="P100"/>
  <c r="I131"/>
  <c r="J131"/>
  <c r="K131"/>
  <c r="L131"/>
  <c r="M131"/>
  <c r="N131"/>
  <c r="O131"/>
  <c r="P131"/>
  <c r="H162"/>
  <c r="I162"/>
  <c r="J162"/>
  <c r="K162"/>
  <c r="L162"/>
  <c r="M162"/>
  <c r="N162"/>
  <c r="O162"/>
  <c r="P162"/>
  <c r="H191"/>
  <c r="I191"/>
  <c r="J191"/>
  <c r="K191"/>
  <c r="L191"/>
  <c r="N191"/>
  <c r="O191"/>
  <c r="P191"/>
  <c r="H223"/>
  <c r="H254"/>
  <c r="H284"/>
  <c r="I223"/>
  <c r="J223"/>
  <c r="K223"/>
  <c r="L223"/>
  <c r="L254"/>
  <c r="L284"/>
  <c r="N223"/>
  <c r="O223"/>
  <c r="P223"/>
  <c r="I254"/>
  <c r="J254"/>
  <c r="K254"/>
  <c r="M254"/>
  <c r="N254"/>
  <c r="O254"/>
  <c r="P254"/>
  <c r="I284"/>
  <c r="J284"/>
  <c r="K284"/>
  <c r="M284"/>
  <c r="N284"/>
  <c r="O284"/>
  <c r="P284"/>
  <c r="D306"/>
  <c r="E306"/>
  <c r="F306"/>
  <c r="G306"/>
  <c r="H319"/>
  <c r="D10" i="4"/>
  <c r="E10"/>
  <c r="F10"/>
  <c r="G10"/>
  <c r="D18"/>
  <c r="E18"/>
  <c r="F18"/>
  <c r="G18"/>
  <c r="D23"/>
  <c r="E23"/>
  <c r="F23"/>
  <c r="G23"/>
  <c r="D24"/>
  <c r="E24"/>
  <c r="F24"/>
  <c r="G24"/>
  <c r="D34"/>
  <c r="E34"/>
  <c r="F34"/>
  <c r="G34"/>
  <c r="D44"/>
  <c r="E44"/>
  <c r="F44"/>
  <c r="G44"/>
  <c r="D50"/>
  <c r="E50"/>
  <c r="F50"/>
  <c r="G50"/>
  <c r="D51"/>
  <c r="E51"/>
  <c r="F51"/>
  <c r="G51"/>
  <c r="G34" i="1"/>
  <c r="N307"/>
  <c r="E247"/>
  <c r="H157"/>
  <c r="G157"/>
  <c r="J96"/>
  <c r="J309"/>
  <c r="J311"/>
  <c r="H64"/>
  <c r="O64"/>
  <c r="O309"/>
  <c r="O311"/>
  <c r="P34"/>
  <c r="L34"/>
  <c r="N34"/>
  <c r="F34"/>
  <c r="E307"/>
  <c r="J307"/>
  <c r="H307"/>
  <c r="P279"/>
  <c r="L279"/>
  <c r="H279"/>
  <c r="N279"/>
  <c r="J279"/>
  <c r="F279"/>
  <c r="F247"/>
  <c r="J217"/>
  <c r="O188"/>
  <c r="K188"/>
  <c r="P157"/>
  <c r="J157"/>
  <c r="H125"/>
  <c r="N125"/>
  <c r="L125"/>
  <c r="K96"/>
  <c r="J64"/>
  <c r="F64"/>
  <c r="F309"/>
  <c r="F311"/>
  <c r="H247"/>
  <c r="J247"/>
  <c r="P217"/>
  <c r="P188"/>
  <c r="D157"/>
  <c r="M157"/>
  <c r="F157"/>
  <c r="I96"/>
  <c r="N64"/>
  <c r="N309"/>
  <c r="N311"/>
  <c r="I307"/>
  <c r="H188"/>
  <c r="H309"/>
  <c r="H311"/>
  <c r="K309"/>
  <c r="K311"/>
</calcChain>
</file>

<file path=xl/sharedStrings.xml><?xml version="1.0" encoding="utf-8"?>
<sst xmlns="http://schemas.openxmlformats.org/spreadsheetml/2006/main" count="462" uniqueCount="159">
  <si>
    <t>200/10</t>
  </si>
  <si>
    <t>помидор свежий</t>
  </si>
  <si>
    <t>печенье</t>
  </si>
  <si>
    <t>батон</t>
  </si>
  <si>
    <t>250/25</t>
  </si>
  <si>
    <t>вафли</t>
  </si>
  <si>
    <t>макароны отварные</t>
  </si>
  <si>
    <t>сок</t>
  </si>
  <si>
    <t>чай с сахаром и лимоном</t>
  </si>
  <si>
    <t>200/15/7</t>
  </si>
  <si>
    <t>плов с говядиной</t>
  </si>
  <si>
    <t>компот из свежих яблок</t>
  </si>
  <si>
    <t>огурец свежий</t>
  </si>
  <si>
    <t>картофельное пюре</t>
  </si>
  <si>
    <t>гречка отварная</t>
  </si>
  <si>
    <t>напиток лимонный</t>
  </si>
  <si>
    <t>яблоко</t>
  </si>
  <si>
    <t>180/50</t>
  </si>
  <si>
    <t>100/10</t>
  </si>
  <si>
    <t>N рец</t>
  </si>
  <si>
    <t>Прием пищи,   наименование блюда</t>
  </si>
  <si>
    <t>Масса порции</t>
  </si>
  <si>
    <t>Пищевые вещества</t>
  </si>
  <si>
    <t>Энергетическая ценность (ккал)</t>
  </si>
  <si>
    <t>Б</t>
  </si>
  <si>
    <t>Ж</t>
  </si>
  <si>
    <t>У</t>
  </si>
  <si>
    <t>День №1 - завтрак:</t>
  </si>
  <si>
    <t>День №2 - обед:</t>
  </si>
  <si>
    <t>хлеб пшеничный</t>
  </si>
  <si>
    <t>День №1 - обед:</t>
  </si>
  <si>
    <t>банан</t>
  </si>
  <si>
    <t>ИТОГО:</t>
  </si>
  <si>
    <t>День №2 - завтрак:</t>
  </si>
  <si>
    <t>шоколад</t>
  </si>
  <si>
    <t>День №3 - завтрак:</t>
  </si>
  <si>
    <t>День №3 - обед:</t>
  </si>
  <si>
    <t>табл.4</t>
  </si>
  <si>
    <t>Батон</t>
  </si>
  <si>
    <t>Пищевые вещества (г)</t>
  </si>
  <si>
    <t>День №4 - завтрак:</t>
  </si>
  <si>
    <t>День №4 - обед:</t>
  </si>
  <si>
    <t>День №4 - полдник</t>
  </si>
  <si>
    <t>Каша пшенная с м/сл.</t>
  </si>
  <si>
    <t>булочка сырная</t>
  </si>
  <si>
    <t>Хлеб пшеничный</t>
  </si>
  <si>
    <t>День №5 - завтрак:</t>
  </si>
  <si>
    <t>День №5 - обед:</t>
  </si>
  <si>
    <t>День №5 - полдник</t>
  </si>
  <si>
    <t>суп молочный с гречн. крупой</t>
  </si>
  <si>
    <t>суп гороховый с мясом</t>
  </si>
  <si>
    <t>75/10</t>
  </si>
  <si>
    <t>апельсин</t>
  </si>
  <si>
    <t>День №6 - завтрак:</t>
  </si>
  <si>
    <t>День №6 - обед:</t>
  </si>
  <si>
    <t>День №7 - завтрак:</t>
  </si>
  <si>
    <t>День №7 - обед:</t>
  </si>
  <si>
    <t>День №8 - завтрак:</t>
  </si>
  <si>
    <t>День №8 - обед:</t>
  </si>
  <si>
    <t>День №9 - завтрак:</t>
  </si>
  <si>
    <t>День №9 - обед:</t>
  </si>
  <si>
    <t>День №10 - завтрак:</t>
  </si>
  <si>
    <t>День №10 - обед:</t>
  </si>
  <si>
    <t>ВСЕГО:</t>
  </si>
  <si>
    <t xml:space="preserve">ИТОГО ЗА СМЕНУ            </t>
  </si>
  <si>
    <t>соотношение</t>
  </si>
  <si>
    <t>-</t>
  </si>
  <si>
    <t>т.т.к.</t>
  </si>
  <si>
    <t>помидор свежий (одним кусочком на подгарнировку)</t>
  </si>
  <si>
    <t>сыр порционно 5,5%</t>
  </si>
  <si>
    <t>щи со св. капуст с картофелем</t>
  </si>
  <si>
    <t>салат из капусты свежей</t>
  </si>
  <si>
    <t>какао на сгущ. молоке</t>
  </si>
  <si>
    <t>булочка выборгская</t>
  </si>
  <si>
    <t>рыба жаренная (филе горбуши) с м/сл</t>
  </si>
  <si>
    <t>"Савватеевская СОШ"</t>
  </si>
  <si>
    <t xml:space="preserve"> Директор  МБОУ </t>
  </si>
  <si>
    <t>какао с молоком сгущенным</t>
  </si>
  <si>
    <t>чай с сахаром</t>
  </si>
  <si>
    <t>200/15</t>
  </si>
  <si>
    <t>каша пшенная с м/сл</t>
  </si>
  <si>
    <t xml:space="preserve">кофейный напиток </t>
  </si>
  <si>
    <t>рассольник Ленинградский</t>
  </si>
  <si>
    <t>запеканка из творога</t>
  </si>
  <si>
    <t>икра кабачковая(консерва овощная)</t>
  </si>
  <si>
    <t xml:space="preserve">плов </t>
  </si>
  <si>
    <t>каша рисовая с м/сл.</t>
  </si>
  <si>
    <t>каша манная с м/сл</t>
  </si>
  <si>
    <t>щи со свеж капустой и картоф.</t>
  </si>
  <si>
    <t>рис отварной</t>
  </si>
  <si>
    <t>масло сливочное порциями</t>
  </si>
  <si>
    <t>чай с  лимоном</t>
  </si>
  <si>
    <t>каша гречневая с м/сл</t>
  </si>
  <si>
    <t>тефтели п/ф</t>
  </si>
  <si>
    <t>суп молочный с рисовой крупой</t>
  </si>
  <si>
    <t>суп картофельный с макар. изделиями</t>
  </si>
  <si>
    <t>мандарины</t>
  </si>
  <si>
    <t>напиток апельсиновый с витамином С</t>
  </si>
  <si>
    <t>__________________Н.В. Дондокова</t>
  </si>
  <si>
    <t>180/75</t>
  </si>
  <si>
    <t>200/25</t>
  </si>
  <si>
    <t>зелёный горошек консервированный</t>
  </si>
  <si>
    <t>биопродукт</t>
  </si>
  <si>
    <t>кукуруза консервированная</t>
  </si>
  <si>
    <t>джем</t>
  </si>
  <si>
    <t xml:space="preserve">сыр </t>
  </si>
  <si>
    <t xml:space="preserve">сок </t>
  </si>
  <si>
    <t>250/5</t>
  </si>
  <si>
    <t xml:space="preserve">   Основное (организованное) 10 - дневное меню для МБОУ " Савватеевская средняя общеобразовательная школа"</t>
  </si>
  <si>
    <t>120/10</t>
  </si>
  <si>
    <t>курица отварная с м сл</t>
  </si>
  <si>
    <t>компот из свежих груш</t>
  </si>
  <si>
    <t>суп картофельный с горохом</t>
  </si>
  <si>
    <t>компот из кураги с витамином С</t>
  </si>
  <si>
    <t>ттн</t>
  </si>
  <si>
    <t>напиток из плодов шиповника</t>
  </si>
  <si>
    <t>курица тушенная в соусе</t>
  </si>
  <si>
    <t>компот из изюма</t>
  </si>
  <si>
    <t xml:space="preserve">борщ с капустой, картофелем </t>
  </si>
  <si>
    <t xml:space="preserve">суп из овощей </t>
  </si>
  <si>
    <t>витамин С, мг</t>
  </si>
  <si>
    <t>Витамин В1,мг</t>
  </si>
  <si>
    <t>Витамин В2,мг</t>
  </si>
  <si>
    <t>Витамин А, мкг</t>
  </si>
  <si>
    <t>Ca,мг</t>
  </si>
  <si>
    <t>P,мг</t>
  </si>
  <si>
    <t>Mg,мг</t>
  </si>
  <si>
    <t>Fe,мг</t>
  </si>
  <si>
    <t>K,мг</t>
  </si>
  <si>
    <t xml:space="preserve">сборник рецептур бдюд и кулинарных изделий для предприятий общественного питания при ощеобразовательных школах  2004 г. </t>
  </si>
  <si>
    <t>и сборник рецептур на продукцию для обучающихся во всех образовательных учреждениях 2011г.</t>
  </si>
  <si>
    <t>возврастная категория  с 12 лет и старше</t>
  </si>
  <si>
    <t>каша молочная из риса,пшена с м/сл</t>
  </si>
  <si>
    <t>каша геркулесовая с м/сл</t>
  </si>
  <si>
    <t>печенье овсянное</t>
  </si>
  <si>
    <t>210/10</t>
  </si>
  <si>
    <t>пряник</t>
  </si>
  <si>
    <t>хлеб ржаной</t>
  </si>
  <si>
    <t>ттн -товарно- транспортная накладная</t>
  </si>
  <si>
    <t>пудинг из творога запечённ.с мол/сг</t>
  </si>
  <si>
    <t>Разработано</t>
  </si>
  <si>
    <t xml:space="preserve"> Утверждено</t>
  </si>
  <si>
    <t>сыр</t>
  </si>
  <si>
    <t>ттк</t>
  </si>
  <si>
    <t xml:space="preserve">   </t>
  </si>
  <si>
    <t>котлета рыбная</t>
  </si>
  <si>
    <t>Повар МБОУ</t>
  </si>
  <si>
    <t>___________________ Н.А Ямщикова</t>
  </si>
  <si>
    <t>пюре картофельное</t>
  </si>
  <si>
    <t>груша</t>
  </si>
  <si>
    <t>суп молочный с вермишелью</t>
  </si>
  <si>
    <t>пирожок печеный с картофелем</t>
  </si>
  <si>
    <t>суп крестьянский с крупой</t>
  </si>
  <si>
    <t>компот из  смеси сухофруктов с вит. С</t>
  </si>
  <si>
    <t>жаркое по - домашнему</t>
  </si>
  <si>
    <t>гуляш из говядины</t>
  </si>
  <si>
    <t>компот из свежих яблок с вит. С</t>
  </si>
  <si>
    <t>котлета из говядины п/ф с маслом сливочным</t>
  </si>
  <si>
    <t>Приказ №155/3 от 26.12.2023</t>
  </si>
</sst>
</file>

<file path=xl/styles.xml><?xml version="1.0" encoding="utf-8"?>
<styleSheet xmlns="http://schemas.openxmlformats.org/spreadsheetml/2006/main">
  <fonts count="21">
    <font>
      <sz val="10"/>
      <name val="Arial Cyr"/>
      <charset val="204"/>
    </font>
    <font>
      <b/>
      <i/>
      <sz val="14"/>
      <name val="Arial Cyr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name val="Arial Cyr"/>
      <charset val="204"/>
    </font>
    <font>
      <b/>
      <sz val="11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8"/>
      <color indexed="8"/>
      <name val="Calibri"/>
      <family val="2"/>
      <charset val="204"/>
    </font>
    <font>
      <sz val="12"/>
      <name val="Arial Cyr"/>
      <charset val="204"/>
    </font>
    <font>
      <sz val="10"/>
      <color indexed="10"/>
      <name val="Arial Cyr"/>
      <charset val="204"/>
    </font>
    <font>
      <b/>
      <i/>
      <sz val="8"/>
      <name val="Arial Cyr"/>
      <charset val="204"/>
    </font>
    <font>
      <b/>
      <sz val="8"/>
      <name val="Arial Cyr"/>
      <charset val="204"/>
    </font>
    <font>
      <sz val="9"/>
      <name val="Arial Cyr"/>
      <charset val="204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i/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6" fontId="0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Alignment="1"/>
    <xf numFmtId="0" fontId="3" fillId="0" borderId="0" xfId="0" applyFont="1" applyAlignment="1"/>
    <xf numFmtId="0" fontId="8" fillId="0" borderId="0" xfId="0" applyFont="1" applyAlignment="1"/>
    <xf numFmtId="0" fontId="9" fillId="0" borderId="0" xfId="0" applyFont="1"/>
    <xf numFmtId="0" fontId="10" fillId="0" borderId="0" xfId="0" applyFont="1"/>
    <xf numFmtId="2" fontId="0" fillId="0" borderId="0" xfId="0" applyNumberFormat="1"/>
    <xf numFmtId="0" fontId="0" fillId="0" borderId="1" xfId="0" applyFill="1" applyBorder="1"/>
    <xf numFmtId="0" fontId="5" fillId="0" borderId="1" xfId="0" applyFont="1" applyFill="1" applyBorder="1"/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14" fillId="0" borderId="1" xfId="0" applyFont="1" applyFill="1" applyBorder="1"/>
    <xf numFmtId="0" fontId="14" fillId="0" borderId="2" xfId="0" applyFont="1" applyFill="1" applyBorder="1"/>
    <xf numFmtId="0" fontId="14" fillId="0" borderId="3" xfId="0" applyFont="1" applyFill="1" applyBorder="1"/>
    <xf numFmtId="0" fontId="6" fillId="0" borderId="1" xfId="0" applyFont="1" applyBorder="1" applyAlignment="1">
      <alignment horizontal="center" vertical="center"/>
    </xf>
    <xf numFmtId="0" fontId="6" fillId="0" borderId="0" xfId="0" applyFont="1"/>
    <xf numFmtId="0" fontId="12" fillId="0" borderId="0" xfId="0" applyFont="1" applyBorder="1" applyAlignment="1"/>
    <xf numFmtId="0" fontId="12" fillId="0" borderId="0" xfId="0" applyFont="1" applyBorder="1" applyAlignment="1">
      <alignment horizont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right"/>
    </xf>
    <xf numFmtId="0" fontId="15" fillId="0" borderId="1" xfId="0" applyFont="1" applyFill="1" applyBorder="1" applyAlignment="1"/>
    <xf numFmtId="0" fontId="15" fillId="0" borderId="4" xfId="0" applyFont="1" applyFill="1" applyBorder="1" applyAlignment="1">
      <alignment horizontal="right"/>
    </xf>
    <xf numFmtId="0" fontId="15" fillId="0" borderId="1" xfId="0" applyFont="1" applyFill="1" applyBorder="1" applyAlignment="1">
      <alignment horizontal="right" vertical="center"/>
    </xf>
    <xf numFmtId="0" fontId="15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vertical="center"/>
    </xf>
    <xf numFmtId="0" fontId="15" fillId="0" borderId="5" xfId="0" applyFont="1" applyFill="1" applyBorder="1" applyAlignment="1">
      <alignment horizontal="right" vertical="center"/>
    </xf>
    <xf numFmtId="0" fontId="15" fillId="0" borderId="6" xfId="0" applyFont="1" applyFill="1" applyBorder="1" applyAlignment="1"/>
    <xf numFmtId="0" fontId="15" fillId="0" borderId="5" xfId="0" applyFont="1" applyFill="1" applyBorder="1" applyAlignment="1">
      <alignment horizontal="right"/>
    </xf>
    <xf numFmtId="0" fontId="15" fillId="0" borderId="1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2" xfId="0" applyFont="1" applyFill="1" applyBorder="1" applyAlignment="1"/>
    <xf numFmtId="0" fontId="16" fillId="0" borderId="0" xfId="0" applyFont="1" applyFill="1" applyBorder="1" applyAlignment="1">
      <alignment horizontal="center" vertical="center"/>
    </xf>
    <xf numFmtId="0" fontId="15" fillId="0" borderId="0" xfId="0" applyFont="1" applyFill="1" applyBorder="1"/>
    <xf numFmtId="0" fontId="15" fillId="0" borderId="0" xfId="0" applyFont="1" applyFill="1"/>
    <xf numFmtId="0" fontId="15" fillId="0" borderId="0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/>
    <xf numFmtId="0" fontId="15" fillId="0" borderId="1" xfId="0" applyFont="1" applyFill="1" applyBorder="1" applyAlignment="1">
      <alignment horizontal="left"/>
    </xf>
    <xf numFmtId="0" fontId="15" fillId="0" borderId="4" xfId="0" applyFont="1" applyFill="1" applyBorder="1" applyAlignment="1">
      <alignment horizontal="left"/>
    </xf>
    <xf numFmtId="2" fontId="15" fillId="0" borderId="1" xfId="0" applyNumberFormat="1" applyFont="1" applyFill="1" applyBorder="1" applyAlignment="1"/>
    <xf numFmtId="0" fontId="15" fillId="0" borderId="5" xfId="0" applyFont="1" applyFill="1" applyBorder="1" applyAlignment="1">
      <alignment horizontal="left"/>
    </xf>
    <xf numFmtId="0" fontId="15" fillId="0" borderId="6" xfId="0" applyFont="1" applyFill="1" applyBorder="1" applyAlignment="1">
      <alignment vertical="center"/>
    </xf>
    <xf numFmtId="0" fontId="15" fillId="0" borderId="0" xfId="0" applyFont="1" applyFill="1" applyBorder="1" applyAlignment="1"/>
    <xf numFmtId="0" fontId="15" fillId="0" borderId="0" xfId="0" applyFont="1" applyFill="1" applyBorder="1" applyAlignment="1">
      <alignment vertical="center"/>
    </xf>
    <xf numFmtId="0" fontId="15" fillId="0" borderId="0" xfId="0" applyFont="1" applyFill="1" applyAlignment="1"/>
    <xf numFmtId="0" fontId="15" fillId="0" borderId="3" xfId="0" applyFont="1" applyFill="1" applyBorder="1"/>
    <xf numFmtId="0" fontId="15" fillId="0" borderId="4" xfId="0" applyFont="1" applyFill="1" applyBorder="1" applyAlignment="1">
      <alignment horizontal="right" vertical="center"/>
    </xf>
    <xf numFmtId="0" fontId="15" fillId="0" borderId="7" xfId="0" applyFont="1" applyFill="1" applyBorder="1" applyAlignment="1">
      <alignment horizontal="right" vertical="center"/>
    </xf>
    <xf numFmtId="0" fontId="16" fillId="0" borderId="1" xfId="0" applyFont="1" applyFill="1" applyBorder="1" applyAlignment="1">
      <alignment horizontal="right" vertical="center"/>
    </xf>
    <xf numFmtId="16" fontId="15" fillId="0" borderId="1" xfId="0" applyNumberFormat="1" applyFont="1" applyFill="1" applyBorder="1" applyAlignment="1">
      <alignment horizontal="right"/>
    </xf>
    <xf numFmtId="0" fontId="15" fillId="0" borderId="1" xfId="0" applyNumberFormat="1" applyFont="1" applyFill="1" applyBorder="1" applyAlignment="1">
      <alignment horizontal="right"/>
    </xf>
    <xf numFmtId="2" fontId="15" fillId="0" borderId="1" xfId="0" applyNumberFormat="1" applyFont="1" applyFill="1" applyBorder="1" applyAlignment="1">
      <alignment horizontal="right"/>
    </xf>
    <xf numFmtId="0" fontId="15" fillId="0" borderId="5" xfId="0" applyFont="1" applyFill="1" applyBorder="1" applyAlignment="1">
      <alignment vertical="center"/>
    </xf>
    <xf numFmtId="0" fontId="15" fillId="0" borderId="6" xfId="0" applyFont="1" applyFill="1" applyBorder="1" applyAlignment="1">
      <alignment horizontal="right"/>
    </xf>
    <xf numFmtId="0" fontId="15" fillId="0" borderId="5" xfId="0" applyFont="1" applyFill="1" applyBorder="1" applyAlignment="1"/>
    <xf numFmtId="0" fontId="15" fillId="0" borderId="4" xfId="0" applyFont="1" applyFill="1" applyBorder="1" applyAlignment="1"/>
    <xf numFmtId="0" fontId="15" fillId="0" borderId="8" xfId="0" applyFont="1" applyFill="1" applyBorder="1" applyAlignment="1">
      <alignment horizontal="right"/>
    </xf>
    <xf numFmtId="0" fontId="15" fillId="0" borderId="6" xfId="0" applyFont="1" applyFill="1" applyBorder="1" applyAlignment="1">
      <alignment horizontal="right" vertical="center"/>
    </xf>
    <xf numFmtId="0" fontId="15" fillId="0" borderId="1" xfId="0" applyFont="1" applyFill="1" applyBorder="1" applyAlignment="1">
      <alignment horizontal="right" vertical="top"/>
    </xf>
    <xf numFmtId="0" fontId="15" fillId="0" borderId="1" xfId="0" applyFont="1" applyFill="1" applyBorder="1" applyAlignment="1">
      <alignment horizontal="center"/>
    </xf>
    <xf numFmtId="0" fontId="15" fillId="0" borderId="5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right"/>
    </xf>
    <xf numFmtId="0" fontId="15" fillId="0" borderId="9" xfId="0" applyFont="1" applyFill="1" applyBorder="1" applyAlignment="1"/>
    <xf numFmtId="0" fontId="15" fillId="0" borderId="9" xfId="0" applyFont="1" applyFill="1" applyBorder="1" applyAlignment="1">
      <alignment horizontal="left"/>
    </xf>
    <xf numFmtId="0" fontId="13" fillId="0" borderId="9" xfId="0" applyFont="1" applyFill="1" applyBorder="1" applyAlignment="1">
      <alignment horizontal="right"/>
    </xf>
    <xf numFmtId="0" fontId="13" fillId="0" borderId="1" xfId="0" applyFont="1" applyFill="1" applyBorder="1" applyAlignment="1">
      <alignment horizontal="center" vertical="center"/>
    </xf>
    <xf numFmtId="0" fontId="17" fillId="0" borderId="1" xfId="0" applyFont="1" applyFill="1" applyBorder="1"/>
    <xf numFmtId="0" fontId="13" fillId="0" borderId="1" xfId="0" applyFont="1" applyFill="1" applyBorder="1"/>
    <xf numFmtId="0" fontId="13" fillId="0" borderId="9" xfId="0" applyFont="1" applyFill="1" applyBorder="1"/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/>
    <xf numFmtId="0" fontId="17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right" vertical="center"/>
    </xf>
    <xf numFmtId="0" fontId="13" fillId="0" borderId="0" xfId="0" applyFont="1" applyFill="1" applyBorder="1"/>
    <xf numFmtId="0" fontId="13" fillId="0" borderId="9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5" fillId="0" borderId="9" xfId="0" applyFont="1" applyFill="1" applyBorder="1"/>
    <xf numFmtId="0" fontId="17" fillId="0" borderId="9" xfId="0" applyFont="1" applyFill="1" applyBorder="1" applyAlignment="1">
      <alignment horizontal="left" vertical="center"/>
    </xf>
    <xf numFmtId="0" fontId="13" fillId="0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/>
    </xf>
    <xf numFmtId="0" fontId="15" fillId="0" borderId="3" xfId="0" applyFont="1" applyFill="1" applyBorder="1" applyAlignment="1">
      <alignment horizontal="left" wrapText="1"/>
    </xf>
    <xf numFmtId="0" fontId="15" fillId="0" borderId="5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right" vertical="center"/>
    </xf>
    <xf numFmtId="0" fontId="18" fillId="0" borderId="1" xfId="0" applyFont="1" applyFill="1" applyBorder="1" applyAlignment="1">
      <alignment horizontal="left"/>
    </xf>
    <xf numFmtId="0" fontId="18" fillId="0" borderId="4" xfId="0" applyFont="1" applyFill="1" applyBorder="1" applyAlignment="1">
      <alignment horizontal="left"/>
    </xf>
    <xf numFmtId="0" fontId="0" fillId="0" borderId="10" xfId="0" applyFill="1" applyBorder="1" applyAlignment="1">
      <alignment horizontal="right"/>
    </xf>
    <xf numFmtId="0" fontId="18" fillId="0" borderId="1" xfId="0" applyFont="1" applyFill="1" applyBorder="1" applyAlignment="1">
      <alignment horizontal="right"/>
    </xf>
    <xf numFmtId="0" fontId="18" fillId="0" borderId="1" xfId="0" applyFont="1" applyFill="1" applyBorder="1" applyAlignment="1">
      <alignment horizontal="left" vertical="center"/>
    </xf>
    <xf numFmtId="2" fontId="18" fillId="0" borderId="1" xfId="0" applyNumberFormat="1" applyFont="1" applyFill="1" applyBorder="1" applyAlignment="1">
      <alignment horizontal="left"/>
    </xf>
    <xf numFmtId="0" fontId="0" fillId="0" borderId="9" xfId="0" applyFill="1" applyBorder="1" applyAlignment="1">
      <alignment horizontal="right"/>
    </xf>
    <xf numFmtId="0" fontId="18" fillId="0" borderId="9" xfId="0" applyFont="1" applyFill="1" applyBorder="1" applyAlignment="1">
      <alignment horizontal="left"/>
    </xf>
    <xf numFmtId="0" fontId="18" fillId="0" borderId="1" xfId="0" applyFont="1" applyFill="1" applyBorder="1" applyAlignment="1">
      <alignment horizontal="right" vertical="center"/>
    </xf>
    <xf numFmtId="0" fontId="19" fillId="0" borderId="1" xfId="0" applyFont="1" applyFill="1" applyBorder="1" applyAlignment="1">
      <alignment horizontal="left" vertical="center"/>
    </xf>
    <xf numFmtId="0" fontId="18" fillId="0" borderId="5" xfId="0" applyFont="1" applyFill="1" applyBorder="1" applyAlignment="1">
      <alignment horizontal="right"/>
    </xf>
    <xf numFmtId="0" fontId="18" fillId="0" borderId="1" xfId="0" applyFont="1" applyFill="1" applyBorder="1" applyAlignment="1"/>
    <xf numFmtId="0" fontId="18" fillId="0" borderId="1" xfId="0" applyFont="1" applyFill="1" applyBorder="1" applyAlignment="1">
      <alignment vertical="center"/>
    </xf>
    <xf numFmtId="1" fontId="18" fillId="0" borderId="4" xfId="0" applyNumberFormat="1" applyFont="1" applyFill="1" applyBorder="1" applyAlignment="1"/>
    <xf numFmtId="0" fontId="18" fillId="0" borderId="4" xfId="0" applyFont="1" applyFill="1" applyBorder="1" applyAlignment="1">
      <alignment horizontal="right"/>
    </xf>
    <xf numFmtId="0" fontId="18" fillId="0" borderId="5" xfId="0" applyFont="1" applyFill="1" applyBorder="1" applyAlignment="1">
      <alignment horizontal="left"/>
    </xf>
    <xf numFmtId="0" fontId="18" fillId="0" borderId="6" xfId="0" applyFont="1" applyFill="1" applyBorder="1" applyAlignment="1">
      <alignment horizontal="left"/>
    </xf>
    <xf numFmtId="0" fontId="18" fillId="0" borderId="6" xfId="0" applyFont="1" applyFill="1" applyBorder="1" applyAlignment="1">
      <alignment horizontal="right"/>
    </xf>
    <xf numFmtId="0" fontId="18" fillId="0" borderId="4" xfId="0" applyFont="1" applyFill="1" applyBorder="1" applyAlignment="1"/>
    <xf numFmtId="0" fontId="15" fillId="0" borderId="5" xfId="0" applyNumberFormat="1" applyFont="1" applyFill="1" applyBorder="1" applyAlignment="1">
      <alignment horizontal="left"/>
    </xf>
    <xf numFmtId="0" fontId="4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left"/>
    </xf>
    <xf numFmtId="0" fontId="1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/>
    </xf>
    <xf numFmtId="0" fontId="16" fillId="0" borderId="4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11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11" xfId="0" applyFont="1" applyFill="1" applyBorder="1" applyAlignment="1">
      <alignment horizontal="center" textRotation="90"/>
    </xf>
    <xf numFmtId="0" fontId="14" fillId="0" borderId="6" xfId="0" applyFont="1" applyFill="1" applyBorder="1" applyAlignment="1">
      <alignment horizontal="center" textRotation="90"/>
    </xf>
    <xf numFmtId="0" fontId="12" fillId="0" borderId="0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0" fontId="14" fillId="0" borderId="1" xfId="0" applyFont="1" applyFill="1" applyBorder="1" applyAlignment="1">
      <alignment horizontal="center" textRotation="90"/>
    </xf>
    <xf numFmtId="0" fontId="14" fillId="0" borderId="8" xfId="0" applyFont="1" applyFill="1" applyBorder="1" applyAlignment="1">
      <alignment horizont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1"/>
  <sheetViews>
    <sheetView topLeftCell="A26" workbookViewId="0">
      <selection activeCell="A26" sqref="A26:G51"/>
    </sheetView>
  </sheetViews>
  <sheetFormatPr defaultRowHeight="12.75"/>
  <cols>
    <col min="1" max="1" width="6.85546875" customWidth="1"/>
    <col min="2" max="2" width="47.5703125" customWidth="1"/>
    <col min="7" max="7" width="12.140625" customWidth="1"/>
  </cols>
  <sheetData>
    <row r="1" spans="1:11" ht="21" customHeight="1">
      <c r="A1" s="123" t="s">
        <v>19</v>
      </c>
      <c r="B1" s="123" t="s">
        <v>20</v>
      </c>
      <c r="C1" s="118" t="s">
        <v>21</v>
      </c>
      <c r="D1" s="120" t="s">
        <v>39</v>
      </c>
      <c r="E1" s="121"/>
      <c r="F1" s="122"/>
      <c r="G1" s="123" t="s">
        <v>23</v>
      </c>
    </row>
    <row r="2" spans="1:11" ht="28.5" customHeight="1">
      <c r="A2" s="124"/>
      <c r="B2" s="124"/>
      <c r="C2" s="119"/>
      <c r="D2" s="4" t="s">
        <v>24</v>
      </c>
      <c r="E2" s="4" t="s">
        <v>25</v>
      </c>
      <c r="F2" s="4" t="s">
        <v>26</v>
      </c>
      <c r="G2" s="124"/>
    </row>
    <row r="3" spans="1:11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</row>
    <row r="4" spans="1:11" ht="15">
      <c r="A4" s="4"/>
      <c r="B4" s="8" t="s">
        <v>40</v>
      </c>
      <c r="C4" s="4"/>
      <c r="D4" s="4"/>
      <c r="E4" s="4"/>
      <c r="F4" s="4"/>
      <c r="G4" s="4"/>
      <c r="H4" s="5"/>
      <c r="I4" s="5"/>
      <c r="J4" s="5"/>
      <c r="K4" s="5"/>
    </row>
    <row r="5" spans="1:11">
      <c r="A5" s="3" t="s">
        <v>37</v>
      </c>
      <c r="B5" s="1" t="s">
        <v>43</v>
      </c>
      <c r="C5" s="10" t="s">
        <v>0</v>
      </c>
      <c r="D5" s="7">
        <v>16.18</v>
      </c>
      <c r="E5" s="7">
        <v>29.8</v>
      </c>
      <c r="F5" s="7">
        <v>72.459999999999994</v>
      </c>
      <c r="G5" s="7">
        <v>318</v>
      </c>
      <c r="H5" s="5"/>
      <c r="I5" s="5"/>
      <c r="J5" s="5"/>
      <c r="K5" s="5"/>
    </row>
    <row r="6" spans="1:11">
      <c r="A6" s="3">
        <v>686</v>
      </c>
      <c r="B6" s="1" t="s">
        <v>8</v>
      </c>
      <c r="C6" s="7">
        <v>200</v>
      </c>
      <c r="D6" s="7">
        <v>0.3</v>
      </c>
      <c r="E6" s="7">
        <v>0</v>
      </c>
      <c r="F6" s="7">
        <v>15.2</v>
      </c>
      <c r="G6" s="7">
        <v>60</v>
      </c>
      <c r="H6" s="5"/>
      <c r="I6" s="5"/>
      <c r="J6" s="5"/>
      <c r="K6" s="5"/>
    </row>
    <row r="7" spans="1:11">
      <c r="A7" s="3" t="s">
        <v>67</v>
      </c>
      <c r="B7" s="1" t="s">
        <v>3</v>
      </c>
      <c r="C7" s="7">
        <v>50</v>
      </c>
      <c r="D7" s="7">
        <v>8.8000000000000007</v>
      </c>
      <c r="E7" s="7">
        <v>7.5</v>
      </c>
      <c r="F7" s="7">
        <v>21</v>
      </c>
      <c r="G7" s="7">
        <v>122</v>
      </c>
      <c r="H7" s="5"/>
      <c r="I7" s="5"/>
      <c r="J7" s="5"/>
      <c r="K7" s="5"/>
    </row>
    <row r="8" spans="1:11">
      <c r="A8" s="3" t="s">
        <v>67</v>
      </c>
      <c r="B8" s="1" t="s">
        <v>69</v>
      </c>
      <c r="C8" s="7">
        <v>20</v>
      </c>
      <c r="D8" s="7">
        <v>7.7</v>
      </c>
      <c r="E8" s="7">
        <v>9.4499999999999993</v>
      </c>
      <c r="F8" s="7">
        <v>0</v>
      </c>
      <c r="G8" s="7">
        <v>157</v>
      </c>
      <c r="H8" s="5"/>
      <c r="I8" s="5"/>
      <c r="J8" s="5"/>
      <c r="K8" s="5"/>
    </row>
    <row r="9" spans="1:11">
      <c r="A9" s="3" t="s">
        <v>67</v>
      </c>
      <c r="B9" s="1" t="s">
        <v>44</v>
      </c>
      <c r="C9" s="7">
        <v>60</v>
      </c>
      <c r="D9" s="7">
        <v>6.88</v>
      </c>
      <c r="E9" s="7">
        <v>6.24</v>
      </c>
      <c r="F9" s="7">
        <v>9.42</v>
      </c>
      <c r="G9" s="7">
        <v>394</v>
      </c>
      <c r="H9" s="5"/>
      <c r="I9" s="5"/>
      <c r="J9" s="5"/>
      <c r="K9" s="5"/>
    </row>
    <row r="10" spans="1:11" ht="15">
      <c r="A10" s="4"/>
      <c r="B10" s="9" t="s">
        <v>32</v>
      </c>
      <c r="C10" s="7"/>
      <c r="D10" s="6">
        <f>SUM(D5:D9)</f>
        <v>39.860000000000007</v>
      </c>
      <c r="E10" s="6">
        <f>SUM(E5:E9)</f>
        <v>52.99</v>
      </c>
      <c r="F10" s="6">
        <f>SUM(F5:F9)</f>
        <v>118.08</v>
      </c>
      <c r="G10" s="6">
        <f>SUM(G5:G9)</f>
        <v>1051</v>
      </c>
      <c r="H10" s="5"/>
      <c r="I10" s="5"/>
      <c r="J10" s="5"/>
      <c r="K10" s="5"/>
    </row>
    <row r="11" spans="1:11" ht="15">
      <c r="A11" s="4"/>
      <c r="B11" s="9"/>
      <c r="C11" s="7"/>
      <c r="D11" s="6"/>
      <c r="E11" s="6"/>
      <c r="F11" s="6"/>
      <c r="G11" s="6"/>
      <c r="H11" s="5"/>
      <c r="I11" s="5"/>
      <c r="J11" s="5"/>
      <c r="K11" s="5"/>
    </row>
    <row r="12" spans="1:11" ht="15">
      <c r="A12" s="4"/>
      <c r="B12" s="8" t="s">
        <v>41</v>
      </c>
      <c r="C12" s="7"/>
      <c r="D12" s="7"/>
      <c r="E12" s="7"/>
      <c r="F12" s="7"/>
      <c r="G12" s="7"/>
      <c r="H12" s="5"/>
      <c r="I12" s="5"/>
      <c r="J12" s="5"/>
      <c r="K12" s="5"/>
    </row>
    <row r="13" spans="1:11">
      <c r="A13" s="3">
        <v>573</v>
      </c>
      <c r="B13" s="1" t="s">
        <v>71</v>
      </c>
      <c r="C13" s="7">
        <v>100</v>
      </c>
      <c r="D13" s="7">
        <v>0.6</v>
      </c>
      <c r="E13" s="7">
        <v>0.1</v>
      </c>
      <c r="F13" s="7">
        <v>2</v>
      </c>
      <c r="G13" s="7">
        <v>11.2</v>
      </c>
      <c r="H13" s="5"/>
      <c r="I13" s="5"/>
      <c r="J13" s="5"/>
      <c r="K13" s="5"/>
    </row>
    <row r="14" spans="1:11">
      <c r="A14" s="3">
        <v>124</v>
      </c>
      <c r="B14" s="1" t="s">
        <v>70</v>
      </c>
      <c r="C14" s="7">
        <v>250</v>
      </c>
      <c r="D14" s="7">
        <v>3.76</v>
      </c>
      <c r="E14" s="7">
        <v>16.82</v>
      </c>
      <c r="F14" s="7">
        <v>19</v>
      </c>
      <c r="G14" s="7">
        <v>275.10000000000002</v>
      </c>
      <c r="H14" s="5"/>
      <c r="I14" s="5"/>
      <c r="J14" s="5"/>
      <c r="K14" s="5"/>
    </row>
    <row r="15" spans="1:11">
      <c r="A15" s="3">
        <v>443</v>
      </c>
      <c r="B15" s="1" t="s">
        <v>10</v>
      </c>
      <c r="C15" s="7" t="s">
        <v>17</v>
      </c>
      <c r="D15" s="7">
        <v>18.899999999999999</v>
      </c>
      <c r="E15" s="7">
        <v>17.18</v>
      </c>
      <c r="F15" s="7">
        <v>39.799999999999997</v>
      </c>
      <c r="G15" s="7">
        <v>333</v>
      </c>
      <c r="H15" s="5"/>
      <c r="I15" s="5"/>
      <c r="J15" s="5"/>
      <c r="K15" s="5"/>
    </row>
    <row r="16" spans="1:11">
      <c r="A16" s="3">
        <v>631</v>
      </c>
      <c r="B16" s="1" t="s">
        <v>11</v>
      </c>
      <c r="C16" s="7">
        <v>200</v>
      </c>
      <c r="D16" s="7">
        <v>5.3</v>
      </c>
      <c r="E16" s="7">
        <v>0</v>
      </c>
      <c r="F16" s="7">
        <v>18.2</v>
      </c>
      <c r="G16" s="7">
        <v>143</v>
      </c>
      <c r="H16" s="5"/>
      <c r="I16" s="5"/>
      <c r="J16" s="5"/>
      <c r="K16" s="5"/>
    </row>
    <row r="17" spans="1:11">
      <c r="A17" s="3" t="s">
        <v>67</v>
      </c>
      <c r="B17" s="1" t="s">
        <v>45</v>
      </c>
      <c r="C17" s="7">
        <v>100</v>
      </c>
      <c r="D17" s="7">
        <v>6.6</v>
      </c>
      <c r="E17" s="7">
        <v>0.9</v>
      </c>
      <c r="F17" s="7">
        <v>42.4</v>
      </c>
      <c r="G17" s="7">
        <v>239</v>
      </c>
      <c r="H17" s="5"/>
      <c r="I17" s="5"/>
      <c r="J17" s="5"/>
      <c r="K17" s="5"/>
    </row>
    <row r="18" spans="1:11">
      <c r="A18" s="4"/>
      <c r="B18" s="9" t="s">
        <v>32</v>
      </c>
      <c r="C18" s="7"/>
      <c r="D18" s="7">
        <f>SUM(D13:D17)</f>
        <v>35.159999999999997</v>
      </c>
      <c r="E18" s="7">
        <f>SUM(E13:E17)</f>
        <v>35</v>
      </c>
      <c r="F18" s="7">
        <f>SUM(F13:F17)</f>
        <v>121.4</v>
      </c>
      <c r="G18" s="7">
        <f>SUM(G13:G17)</f>
        <v>1001.3</v>
      </c>
      <c r="H18" s="5"/>
      <c r="I18" s="5"/>
      <c r="J18" s="5"/>
      <c r="K18" s="5"/>
    </row>
    <row r="19" spans="1:11">
      <c r="A19" s="4"/>
      <c r="B19" s="9"/>
      <c r="C19" s="7"/>
      <c r="D19" s="7"/>
      <c r="E19" s="7"/>
      <c r="F19" s="7"/>
      <c r="G19" s="7"/>
      <c r="H19" s="5"/>
      <c r="I19" s="5"/>
      <c r="J19" s="5"/>
      <c r="K19" s="5"/>
    </row>
    <row r="20" spans="1:11" ht="15">
      <c r="A20" s="4"/>
      <c r="B20" s="8" t="s">
        <v>42</v>
      </c>
      <c r="C20" s="7"/>
      <c r="D20" s="7"/>
      <c r="E20" s="7"/>
      <c r="F20" s="7"/>
      <c r="G20" s="7"/>
      <c r="H20" s="5"/>
      <c r="I20" s="5"/>
      <c r="J20" s="5"/>
      <c r="K20" s="5"/>
    </row>
    <row r="21" spans="1:11">
      <c r="A21" s="3" t="s">
        <v>67</v>
      </c>
      <c r="B21" s="1" t="s">
        <v>16</v>
      </c>
      <c r="C21" s="7">
        <v>200</v>
      </c>
      <c r="D21" s="7">
        <v>0.4</v>
      </c>
      <c r="E21" s="7">
        <v>0</v>
      </c>
      <c r="F21" s="7">
        <v>11.3</v>
      </c>
      <c r="G21" s="7">
        <v>46</v>
      </c>
      <c r="H21" s="5"/>
      <c r="I21" s="5"/>
      <c r="J21" s="5"/>
      <c r="K21" s="5"/>
    </row>
    <row r="22" spans="1:11">
      <c r="A22" s="3" t="s">
        <v>67</v>
      </c>
      <c r="B22" s="1" t="s">
        <v>7</v>
      </c>
      <c r="C22" s="7">
        <v>200</v>
      </c>
      <c r="D22" s="11">
        <v>2.2999999999999998</v>
      </c>
      <c r="E22" s="7">
        <v>0</v>
      </c>
      <c r="F22" s="7">
        <v>18.2</v>
      </c>
      <c r="G22" s="7">
        <v>76</v>
      </c>
      <c r="H22" s="5"/>
      <c r="I22" s="5"/>
      <c r="J22" s="5"/>
      <c r="K22" s="5"/>
    </row>
    <row r="23" spans="1:11" ht="15">
      <c r="A23" s="3"/>
      <c r="B23" s="2" t="s">
        <v>32</v>
      </c>
      <c r="C23" s="7"/>
      <c r="D23" s="6">
        <f>SUM(D21:D22)</f>
        <v>2.6999999999999997</v>
      </c>
      <c r="E23" s="6">
        <f>SUM(E21:E22)</f>
        <v>0</v>
      </c>
      <c r="F23" s="6">
        <f>SUM(F21:F22)</f>
        <v>29.5</v>
      </c>
      <c r="G23" s="6">
        <f>SUM(G21:G22)</f>
        <v>122</v>
      </c>
      <c r="H23" s="5"/>
      <c r="I23" s="5"/>
      <c r="J23" s="5"/>
      <c r="K23" s="5"/>
    </row>
    <row r="24" spans="1:11" ht="15">
      <c r="A24" s="3"/>
      <c r="B24" s="1" t="s">
        <v>63</v>
      </c>
      <c r="C24" s="7"/>
      <c r="D24" s="6">
        <f>D23+D18+D10</f>
        <v>77.72</v>
      </c>
      <c r="E24" s="6">
        <f>E23+E18+E10</f>
        <v>87.990000000000009</v>
      </c>
      <c r="F24" s="6">
        <f>F23+F18+F10</f>
        <v>268.98</v>
      </c>
      <c r="G24" s="6">
        <f>G23+G18+G10</f>
        <v>2174.3000000000002</v>
      </c>
    </row>
    <row r="25" spans="1:11" ht="18.75">
      <c r="A25" s="125"/>
      <c r="B25" s="125"/>
      <c r="C25" s="125"/>
      <c r="D25" s="125"/>
      <c r="E25" s="125"/>
      <c r="F25" s="125"/>
    </row>
    <row r="26" spans="1:11" ht="15" customHeight="1">
      <c r="A26" s="123" t="s">
        <v>19</v>
      </c>
      <c r="B26" s="123" t="s">
        <v>20</v>
      </c>
      <c r="C26" s="118" t="s">
        <v>21</v>
      </c>
      <c r="D26" s="120" t="s">
        <v>39</v>
      </c>
      <c r="E26" s="121"/>
      <c r="F26" s="122"/>
      <c r="G26" s="123" t="s">
        <v>23</v>
      </c>
    </row>
    <row r="27" spans="1:11" ht="24" customHeight="1">
      <c r="A27" s="124"/>
      <c r="B27" s="124"/>
      <c r="C27" s="119"/>
      <c r="D27" s="4" t="s">
        <v>24</v>
      </c>
      <c r="E27" s="4" t="s">
        <v>25</v>
      </c>
      <c r="F27" s="4" t="s">
        <v>26</v>
      </c>
      <c r="G27" s="124"/>
    </row>
    <row r="28" spans="1:11">
      <c r="A28" s="4">
        <v>1</v>
      </c>
      <c r="B28" s="4">
        <v>2</v>
      </c>
      <c r="C28" s="4">
        <v>3</v>
      </c>
      <c r="D28" s="4">
        <v>4</v>
      </c>
      <c r="E28" s="4">
        <v>5</v>
      </c>
      <c r="F28" s="4">
        <v>6</v>
      </c>
      <c r="G28" s="4">
        <v>7</v>
      </c>
    </row>
    <row r="29" spans="1:11" ht="15">
      <c r="A29" s="4"/>
      <c r="B29" s="8" t="s">
        <v>46</v>
      </c>
      <c r="C29" s="4"/>
      <c r="D29" s="4"/>
      <c r="E29" s="4"/>
      <c r="F29" s="4"/>
      <c r="G29" s="4"/>
    </row>
    <row r="30" spans="1:11">
      <c r="A30" s="4">
        <v>161</v>
      </c>
      <c r="B30" s="1" t="s">
        <v>49</v>
      </c>
      <c r="C30" s="7">
        <v>250</v>
      </c>
      <c r="D30" s="7">
        <v>9.6999999999999993</v>
      </c>
      <c r="E30" s="7">
        <v>9.9</v>
      </c>
      <c r="F30" s="7">
        <v>74.7</v>
      </c>
      <c r="G30" s="7">
        <v>241</v>
      </c>
    </row>
    <row r="31" spans="1:11">
      <c r="A31" s="4">
        <v>692</v>
      </c>
      <c r="B31" s="1" t="s">
        <v>72</v>
      </c>
      <c r="C31" s="7">
        <v>200</v>
      </c>
      <c r="D31" s="7">
        <v>4.09</v>
      </c>
      <c r="E31" s="7">
        <v>7.25</v>
      </c>
      <c r="F31" s="7">
        <v>64.8</v>
      </c>
      <c r="G31" s="7">
        <v>134</v>
      </c>
    </row>
    <row r="32" spans="1:11">
      <c r="A32" s="4" t="s">
        <v>67</v>
      </c>
      <c r="B32" s="1" t="s">
        <v>73</v>
      </c>
      <c r="C32" s="7">
        <v>60</v>
      </c>
      <c r="D32" s="7">
        <v>6.7</v>
      </c>
      <c r="E32" s="7">
        <v>5.8</v>
      </c>
      <c r="F32" s="7">
        <v>7.3</v>
      </c>
      <c r="G32" s="7">
        <v>372</v>
      </c>
    </row>
    <row r="33" spans="1:7">
      <c r="A33" s="4" t="s">
        <v>67</v>
      </c>
      <c r="B33" s="1" t="s">
        <v>38</v>
      </c>
      <c r="C33" s="7">
        <v>50</v>
      </c>
      <c r="D33" s="7">
        <v>8.8000000000000007</v>
      </c>
      <c r="E33" s="7">
        <v>7.5</v>
      </c>
      <c r="F33" s="7">
        <v>21</v>
      </c>
      <c r="G33" s="7">
        <v>122</v>
      </c>
    </row>
    <row r="34" spans="1:7" ht="15">
      <c r="A34" s="4"/>
      <c r="B34" s="9" t="s">
        <v>32</v>
      </c>
      <c r="C34" s="7"/>
      <c r="D34" s="6">
        <f>SUM(D30:D33)</f>
        <v>29.29</v>
      </c>
      <c r="E34" s="6">
        <f>SUM(E30:E33)</f>
        <v>30.45</v>
      </c>
      <c r="F34" s="6">
        <f>SUM(F30:F33)</f>
        <v>167.8</v>
      </c>
      <c r="G34" s="6">
        <f>SUM(G30:G33)</f>
        <v>869</v>
      </c>
    </row>
    <row r="35" spans="1:7" ht="11.25" customHeight="1">
      <c r="A35" s="4"/>
      <c r="B35" s="9"/>
      <c r="C35" s="7"/>
      <c r="D35" s="6"/>
      <c r="E35" s="6"/>
      <c r="F35" s="6"/>
      <c r="G35" s="6"/>
    </row>
    <row r="36" spans="1:7" ht="13.5" customHeight="1">
      <c r="A36" s="4"/>
      <c r="B36" s="8" t="s">
        <v>47</v>
      </c>
      <c r="C36" s="7"/>
      <c r="D36" s="7"/>
      <c r="E36" s="7"/>
      <c r="F36" s="7"/>
      <c r="G36" s="7"/>
    </row>
    <row r="37" spans="1:7">
      <c r="A37" s="4">
        <v>576</v>
      </c>
      <c r="B37" s="1" t="s">
        <v>68</v>
      </c>
      <c r="C37" s="7">
        <v>100</v>
      </c>
      <c r="D37" s="7">
        <v>11.7</v>
      </c>
      <c r="E37" s="7">
        <v>3.2</v>
      </c>
      <c r="F37" s="7">
        <v>3</v>
      </c>
      <c r="G37" s="7">
        <v>88</v>
      </c>
    </row>
    <row r="38" spans="1:7">
      <c r="A38" s="4">
        <v>139</v>
      </c>
      <c r="B38" s="1" t="s">
        <v>50</v>
      </c>
      <c r="C38" s="7" t="s">
        <v>4</v>
      </c>
      <c r="D38" s="7">
        <v>1.8</v>
      </c>
      <c r="E38" s="7">
        <v>1.9</v>
      </c>
      <c r="F38" s="7">
        <v>27.7</v>
      </c>
      <c r="G38" s="7">
        <v>253</v>
      </c>
    </row>
    <row r="39" spans="1:7">
      <c r="A39" s="4">
        <v>520</v>
      </c>
      <c r="B39" s="1" t="s">
        <v>13</v>
      </c>
      <c r="C39" s="7">
        <v>180</v>
      </c>
      <c r="D39" s="7">
        <v>0.3</v>
      </c>
      <c r="E39" s="7">
        <v>0.1</v>
      </c>
      <c r="F39" s="7">
        <v>15.2</v>
      </c>
      <c r="G39" s="7">
        <v>189</v>
      </c>
    </row>
    <row r="40" spans="1:7">
      <c r="A40" s="4">
        <v>377</v>
      </c>
      <c r="B40" s="1" t="s">
        <v>74</v>
      </c>
      <c r="C40" s="7" t="s">
        <v>51</v>
      </c>
      <c r="D40" s="7">
        <v>19.600000000000001</v>
      </c>
      <c r="E40" s="7">
        <v>18.059999999999999</v>
      </c>
      <c r="F40" s="7">
        <v>0</v>
      </c>
      <c r="G40" s="7">
        <v>291</v>
      </c>
    </row>
    <row r="41" spans="1:7">
      <c r="A41" s="4" t="s">
        <v>67</v>
      </c>
      <c r="B41" s="1" t="s">
        <v>7</v>
      </c>
      <c r="C41" s="7">
        <v>200</v>
      </c>
      <c r="D41" s="7">
        <v>2.2999999999999998</v>
      </c>
      <c r="E41" s="7">
        <v>0</v>
      </c>
      <c r="F41" s="7">
        <v>18.2</v>
      </c>
      <c r="G41" s="7">
        <v>76</v>
      </c>
    </row>
    <row r="42" spans="1:7">
      <c r="A42" s="4" t="s">
        <v>67</v>
      </c>
      <c r="B42" s="1" t="s">
        <v>34</v>
      </c>
      <c r="C42" s="7">
        <v>25</v>
      </c>
      <c r="D42" s="7">
        <v>9</v>
      </c>
      <c r="E42" s="7">
        <v>2.8</v>
      </c>
      <c r="F42" s="7">
        <v>14.6</v>
      </c>
      <c r="G42" s="7">
        <v>134</v>
      </c>
    </row>
    <row r="43" spans="1:7">
      <c r="A43" s="4" t="s">
        <v>67</v>
      </c>
      <c r="B43" s="1" t="s">
        <v>45</v>
      </c>
      <c r="C43" s="7">
        <v>100</v>
      </c>
      <c r="D43" s="7">
        <v>6.6</v>
      </c>
      <c r="E43" s="7">
        <v>0.9</v>
      </c>
      <c r="F43" s="7">
        <v>42.4</v>
      </c>
      <c r="G43" s="7">
        <v>239</v>
      </c>
    </row>
    <row r="44" spans="1:7" ht="15">
      <c r="A44" s="4"/>
      <c r="B44" s="1" t="s">
        <v>32</v>
      </c>
      <c r="C44" s="7"/>
      <c r="D44" s="6">
        <f>SUM(D37:D43)</f>
        <v>51.300000000000004</v>
      </c>
      <c r="E44" s="6">
        <f>SUM(E37:E43)</f>
        <v>26.959999999999997</v>
      </c>
      <c r="F44" s="6">
        <f>SUM(F37:F43)</f>
        <v>121.1</v>
      </c>
      <c r="G44" s="6">
        <f>SUM(G37:G43)</f>
        <v>1270</v>
      </c>
    </row>
    <row r="45" spans="1:7" ht="11.25" customHeight="1">
      <c r="A45" s="4"/>
      <c r="B45" s="1"/>
      <c r="C45" s="7"/>
      <c r="D45" s="6"/>
      <c r="E45" s="6"/>
      <c r="F45" s="6"/>
      <c r="G45" s="6"/>
    </row>
    <row r="46" spans="1:7" ht="15">
      <c r="A46" s="4"/>
      <c r="B46" s="8" t="s">
        <v>48</v>
      </c>
      <c r="C46" s="7"/>
      <c r="D46" s="7"/>
      <c r="E46" s="7"/>
      <c r="F46" s="7"/>
      <c r="G46" s="7"/>
    </row>
    <row r="47" spans="1:7">
      <c r="A47" s="4" t="s">
        <v>67</v>
      </c>
      <c r="B47" s="1" t="s">
        <v>5</v>
      </c>
      <c r="C47" s="7">
        <v>100</v>
      </c>
      <c r="D47" s="7">
        <v>1.6</v>
      </c>
      <c r="E47" s="7">
        <v>1.4</v>
      </c>
      <c r="F47" s="7">
        <v>40.5</v>
      </c>
      <c r="G47" s="7">
        <v>225</v>
      </c>
    </row>
    <row r="48" spans="1:7">
      <c r="A48" s="4" t="s">
        <v>67</v>
      </c>
      <c r="B48" s="1" t="s">
        <v>52</v>
      </c>
      <c r="C48" s="7">
        <v>250</v>
      </c>
      <c r="D48" s="7">
        <v>0.4</v>
      </c>
      <c r="E48" s="7">
        <v>0</v>
      </c>
      <c r="F48" s="7">
        <v>11.3</v>
      </c>
      <c r="G48" s="7">
        <v>46</v>
      </c>
    </row>
    <row r="49" spans="1:7">
      <c r="A49" s="4">
        <v>685</v>
      </c>
      <c r="B49" s="1" t="s">
        <v>8</v>
      </c>
      <c r="C49" s="7" t="s">
        <v>9</v>
      </c>
      <c r="D49" s="7">
        <v>0.12</v>
      </c>
      <c r="E49" s="7">
        <v>0</v>
      </c>
      <c r="F49" s="7">
        <v>12</v>
      </c>
      <c r="G49" s="7">
        <v>58</v>
      </c>
    </row>
    <row r="50" spans="1:7">
      <c r="A50" s="1"/>
      <c r="B50" s="1" t="s">
        <v>32</v>
      </c>
      <c r="C50" s="1"/>
      <c r="D50" s="3">
        <f>SUM(D47:D49)</f>
        <v>2.12</v>
      </c>
      <c r="E50" s="3">
        <f>SUM(E47:E49)</f>
        <v>1.4</v>
      </c>
      <c r="F50" s="3">
        <f>SUM(F47:F49)</f>
        <v>63.8</v>
      </c>
      <c r="G50" s="3">
        <f>SUM(G47:G49)</f>
        <v>329</v>
      </c>
    </row>
    <row r="51" spans="1:7" ht="15">
      <c r="A51" s="4"/>
      <c r="B51" s="1" t="s">
        <v>63</v>
      </c>
      <c r="C51" s="7"/>
      <c r="D51" s="6">
        <f>D50+D44+D34</f>
        <v>82.710000000000008</v>
      </c>
      <c r="E51" s="6">
        <f>E50+E44+E34</f>
        <v>58.809999999999995</v>
      </c>
      <c r="F51" s="6">
        <f>F50+F44+F34</f>
        <v>352.7</v>
      </c>
      <c r="G51" s="6">
        <f>G50+G44+G34</f>
        <v>2468</v>
      </c>
    </row>
  </sheetData>
  <mergeCells count="11">
    <mergeCell ref="B26:B27"/>
    <mergeCell ref="C26:C27"/>
    <mergeCell ref="D26:F26"/>
    <mergeCell ref="G26:G27"/>
    <mergeCell ref="G1:G2"/>
    <mergeCell ref="A25:F25"/>
    <mergeCell ref="A26:A27"/>
    <mergeCell ref="A1:A2"/>
    <mergeCell ref="B1:B2"/>
    <mergeCell ref="C1:C2"/>
    <mergeCell ref="D1:F1"/>
  </mergeCells>
  <phoneticPr fontId="0" type="noConversion"/>
  <pageMargins left="0.75" right="0.75" top="0.73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19"/>
  <sheetViews>
    <sheetView tabSelected="1" workbookViewId="0">
      <selection activeCell="V16" sqref="V16"/>
    </sheetView>
  </sheetViews>
  <sheetFormatPr defaultRowHeight="12.75"/>
  <cols>
    <col min="1" max="1" width="5" customWidth="1"/>
    <col min="2" max="2" width="30.42578125" customWidth="1"/>
    <col min="3" max="3" width="7" customWidth="1"/>
    <col min="4" max="4" width="5.140625" customWidth="1"/>
    <col min="5" max="6" width="6.28515625" customWidth="1"/>
    <col min="7" max="7" width="7.7109375" customWidth="1"/>
    <col min="8" max="8" width="5.7109375" customWidth="1"/>
    <col min="9" max="9" width="7.140625" customWidth="1"/>
    <col min="10" max="10" width="8.28515625" customWidth="1"/>
    <col min="11" max="11" width="6.5703125" customWidth="1"/>
    <col min="12" max="12" width="7.5703125" customWidth="1"/>
    <col min="13" max="13" width="7" customWidth="1"/>
    <col min="14" max="14" width="7.7109375" customWidth="1"/>
    <col min="15" max="15" width="7.42578125" customWidth="1"/>
    <col min="16" max="16" width="6.85546875" customWidth="1"/>
  </cols>
  <sheetData>
    <row r="1" spans="1:21" ht="15">
      <c r="A1" s="13"/>
      <c r="B1" s="13" t="s">
        <v>140</v>
      </c>
      <c r="C1" s="13"/>
      <c r="D1" s="13"/>
      <c r="E1" s="13"/>
      <c r="F1" s="144"/>
      <c r="G1" s="144"/>
      <c r="L1" s="144" t="s">
        <v>141</v>
      </c>
      <c r="M1" s="144"/>
    </row>
    <row r="2" spans="1:21">
      <c r="A2" s="12"/>
      <c r="B2" s="12" t="s">
        <v>146</v>
      </c>
      <c r="F2" s="12"/>
      <c r="G2" s="12"/>
      <c r="L2" s="12" t="s">
        <v>76</v>
      </c>
      <c r="M2" s="12"/>
    </row>
    <row r="3" spans="1:21">
      <c r="A3" s="12"/>
      <c r="B3" s="12" t="s">
        <v>75</v>
      </c>
      <c r="D3" s="14"/>
      <c r="F3" s="12"/>
      <c r="G3" s="12"/>
      <c r="L3" s="12" t="s">
        <v>75</v>
      </c>
      <c r="M3" s="12"/>
    </row>
    <row r="4" spans="1:21" ht="11.25" customHeight="1">
      <c r="A4" s="12"/>
      <c r="B4" s="12" t="s">
        <v>147</v>
      </c>
      <c r="F4" s="12"/>
      <c r="G4" s="12"/>
      <c r="L4" s="12" t="s">
        <v>98</v>
      </c>
      <c r="M4" s="12"/>
    </row>
    <row r="5" spans="1:21" ht="16.5" customHeight="1">
      <c r="A5" s="126"/>
      <c r="B5" s="126"/>
      <c r="D5" s="14"/>
      <c r="E5" s="14"/>
      <c r="F5" s="126"/>
      <c r="G5" s="126"/>
      <c r="H5" s="126"/>
      <c r="I5" s="126"/>
      <c r="J5" s="126"/>
      <c r="L5" s="126" t="s">
        <v>158</v>
      </c>
      <c r="M5" s="126"/>
      <c r="N5" s="126"/>
      <c r="O5" s="126"/>
      <c r="P5" s="126"/>
    </row>
    <row r="6" spans="1:21" ht="11.25" hidden="1" customHeight="1">
      <c r="A6" s="126"/>
      <c r="B6" s="126"/>
      <c r="F6" s="148"/>
      <c r="G6" s="148"/>
    </row>
    <row r="7" spans="1:21" ht="15" hidden="1">
      <c r="C7" s="145"/>
      <c r="D7" s="145"/>
      <c r="E7" s="145"/>
      <c r="F7" s="145"/>
      <c r="G7" s="12"/>
    </row>
    <row r="8" spans="1:21" ht="15" customHeight="1">
      <c r="A8" s="147" t="s">
        <v>108</v>
      </c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28"/>
      <c r="S8" s="28"/>
      <c r="T8" s="28"/>
      <c r="U8" s="28"/>
    </row>
    <row r="9" spans="1:21" hidden="1">
      <c r="A9" s="28"/>
      <c r="B9" s="146"/>
      <c r="C9" s="146"/>
      <c r="D9" s="146"/>
      <c r="E9" s="146"/>
      <c r="F9" s="146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</row>
    <row r="10" spans="1:21" ht="0.75" customHeight="1">
      <c r="A10" s="159"/>
      <c r="B10" s="159"/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28"/>
      <c r="R10" s="28"/>
      <c r="S10" s="28"/>
      <c r="T10" s="28"/>
      <c r="U10" s="28"/>
    </row>
    <row r="11" spans="1:21">
      <c r="A11" s="158" t="s">
        <v>129</v>
      </c>
      <c r="B11" s="158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28"/>
      <c r="T11" s="28"/>
      <c r="U11" s="28"/>
    </row>
    <row r="12" spans="1:21">
      <c r="A12" s="29" t="s">
        <v>130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8"/>
      <c r="T12" s="28"/>
      <c r="U12" s="28"/>
    </row>
    <row r="13" spans="1:21">
      <c r="A13" s="30"/>
      <c r="B13" s="159" t="s">
        <v>131</v>
      </c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28"/>
      <c r="R13" s="28"/>
      <c r="S13" s="28"/>
      <c r="T13" s="28"/>
      <c r="U13" s="28"/>
    </row>
    <row r="14" spans="1:21" ht="18.75" customHeight="1">
      <c r="A14" s="149" t="s">
        <v>19</v>
      </c>
      <c r="B14" s="137" t="s">
        <v>20</v>
      </c>
      <c r="C14" s="151" t="s">
        <v>21</v>
      </c>
      <c r="D14" s="153" t="s">
        <v>39</v>
      </c>
      <c r="E14" s="154"/>
      <c r="F14" s="155"/>
      <c r="G14" s="130" t="s">
        <v>23</v>
      </c>
      <c r="H14" s="156" t="s">
        <v>120</v>
      </c>
      <c r="I14" s="156" t="s">
        <v>121</v>
      </c>
      <c r="J14" s="156" t="s">
        <v>122</v>
      </c>
      <c r="K14" s="156" t="s">
        <v>123</v>
      </c>
      <c r="L14" s="156" t="s">
        <v>124</v>
      </c>
      <c r="M14" s="156" t="s">
        <v>125</v>
      </c>
      <c r="N14" s="156" t="s">
        <v>126</v>
      </c>
      <c r="O14" s="156" t="s">
        <v>127</v>
      </c>
      <c r="P14" s="160" t="s">
        <v>128</v>
      </c>
    </row>
    <row r="15" spans="1:21" ht="73.5" customHeight="1">
      <c r="A15" s="150"/>
      <c r="B15" s="138"/>
      <c r="C15" s="152"/>
      <c r="D15" s="27" t="s">
        <v>24</v>
      </c>
      <c r="E15" s="27" t="s">
        <v>25</v>
      </c>
      <c r="F15" s="27" t="s">
        <v>26</v>
      </c>
      <c r="G15" s="139"/>
      <c r="H15" s="157"/>
      <c r="I15" s="157"/>
      <c r="J15" s="157"/>
      <c r="K15" s="157"/>
      <c r="L15" s="157"/>
      <c r="M15" s="157"/>
      <c r="N15" s="157"/>
      <c r="O15" s="157"/>
      <c r="P15" s="160"/>
    </row>
    <row r="16" spans="1:21">
      <c r="A16" s="22">
        <v>1</v>
      </c>
      <c r="B16" s="21">
        <v>2</v>
      </c>
      <c r="C16" s="21">
        <v>3</v>
      </c>
      <c r="D16" s="21">
        <v>4</v>
      </c>
      <c r="E16" s="21">
        <v>5</v>
      </c>
      <c r="F16" s="21">
        <v>6</v>
      </c>
      <c r="G16" s="21">
        <v>7</v>
      </c>
      <c r="H16" s="18"/>
      <c r="I16" s="18"/>
      <c r="J16" s="18"/>
      <c r="K16" s="18"/>
      <c r="L16" s="18"/>
      <c r="M16" s="18"/>
      <c r="N16" s="18"/>
      <c r="O16" s="18"/>
      <c r="P16" s="18"/>
    </row>
    <row r="17" spans="1:16" ht="15">
      <c r="A17" s="18"/>
      <c r="B17" s="19" t="s">
        <v>27</v>
      </c>
      <c r="C17" s="20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</row>
    <row r="18" spans="1:16">
      <c r="A18" s="75">
        <v>182</v>
      </c>
      <c r="B18" s="76" t="s">
        <v>80</v>
      </c>
      <c r="C18" s="32" t="s">
        <v>0</v>
      </c>
      <c r="D18" s="33">
        <v>7.3</v>
      </c>
      <c r="E18" s="33">
        <v>4.3</v>
      </c>
      <c r="F18" s="33">
        <v>38.270000000000003</v>
      </c>
      <c r="G18" s="33">
        <v>220.98</v>
      </c>
      <c r="H18" s="33">
        <v>0.53</v>
      </c>
      <c r="I18" s="33">
        <v>0.17</v>
      </c>
      <c r="J18" s="33">
        <v>0.15</v>
      </c>
      <c r="K18" s="33">
        <v>52.73</v>
      </c>
      <c r="L18" s="33">
        <v>250</v>
      </c>
      <c r="M18" s="33">
        <v>147.61000000000001</v>
      </c>
      <c r="N18" s="33">
        <v>33.270000000000003</v>
      </c>
      <c r="O18" s="33">
        <v>1.1399999999999999</v>
      </c>
      <c r="P18" s="33">
        <v>112.6</v>
      </c>
    </row>
    <row r="19" spans="1:16">
      <c r="A19" s="75">
        <v>694</v>
      </c>
      <c r="B19" s="77" t="s">
        <v>77</v>
      </c>
      <c r="C19" s="32">
        <v>200</v>
      </c>
      <c r="D19" s="33">
        <v>4.7</v>
      </c>
      <c r="E19" s="33">
        <v>5</v>
      </c>
      <c r="F19" s="33">
        <v>31.8</v>
      </c>
      <c r="G19" s="33">
        <v>187</v>
      </c>
      <c r="H19" s="33">
        <v>0.39</v>
      </c>
      <c r="I19" s="33">
        <v>0.02</v>
      </c>
      <c r="J19" s="33">
        <v>0.08</v>
      </c>
      <c r="K19" s="33">
        <v>9.5</v>
      </c>
      <c r="L19" s="33">
        <v>187.99</v>
      </c>
      <c r="M19" s="33">
        <v>117.86</v>
      </c>
      <c r="N19" s="33">
        <v>18</v>
      </c>
      <c r="O19" s="33">
        <v>0.65</v>
      </c>
      <c r="P19" s="33">
        <v>41.1</v>
      </c>
    </row>
    <row r="20" spans="1:16">
      <c r="A20" s="78" t="s">
        <v>114</v>
      </c>
      <c r="B20" s="50" t="s">
        <v>3</v>
      </c>
      <c r="C20" s="34">
        <v>50</v>
      </c>
      <c r="D20" s="33">
        <v>3.75</v>
      </c>
      <c r="E20" s="33">
        <v>1.45</v>
      </c>
      <c r="F20" s="33">
        <v>18.7</v>
      </c>
      <c r="G20" s="33">
        <v>131</v>
      </c>
      <c r="H20" s="33">
        <v>1.84</v>
      </c>
      <c r="I20" s="33">
        <v>0.06</v>
      </c>
      <c r="J20" s="33">
        <v>1.2500000000000001E-2</v>
      </c>
      <c r="K20" s="33">
        <v>0</v>
      </c>
      <c r="L20" s="33">
        <v>46</v>
      </c>
      <c r="M20" s="33">
        <v>32.5</v>
      </c>
      <c r="N20" s="33">
        <v>6.5</v>
      </c>
      <c r="O20" s="33">
        <v>0.6</v>
      </c>
      <c r="P20" s="33">
        <v>13</v>
      </c>
    </row>
    <row r="21" spans="1:16">
      <c r="A21" s="78">
        <v>15</v>
      </c>
      <c r="B21" s="50" t="s">
        <v>105</v>
      </c>
      <c r="C21" s="59">
        <v>30</v>
      </c>
      <c r="D21" s="36">
        <v>4.82</v>
      </c>
      <c r="E21" s="36">
        <v>5.9</v>
      </c>
      <c r="F21" s="36">
        <v>0.06</v>
      </c>
      <c r="G21" s="36">
        <v>73</v>
      </c>
      <c r="H21" s="33">
        <v>0.14000000000000001</v>
      </c>
      <c r="I21" s="33">
        <v>0.01</v>
      </c>
      <c r="J21" s="33">
        <v>0.06</v>
      </c>
      <c r="K21" s="33">
        <v>52</v>
      </c>
      <c r="L21" s="33">
        <v>176</v>
      </c>
      <c r="M21" s="33">
        <v>100</v>
      </c>
      <c r="N21" s="33">
        <v>0.7</v>
      </c>
      <c r="O21" s="33">
        <v>0.2</v>
      </c>
      <c r="P21" s="33">
        <v>17.600000000000001</v>
      </c>
    </row>
    <row r="22" spans="1:16">
      <c r="A22" s="97" t="s">
        <v>114</v>
      </c>
      <c r="B22" s="98" t="s">
        <v>5</v>
      </c>
      <c r="C22" s="99">
        <v>60</v>
      </c>
      <c r="D22" s="98">
        <v>1.92</v>
      </c>
      <c r="E22" s="98">
        <v>1.68</v>
      </c>
      <c r="F22" s="98">
        <v>48.66</v>
      </c>
      <c r="G22" s="98">
        <v>205.26</v>
      </c>
      <c r="H22" s="33">
        <v>0</v>
      </c>
      <c r="I22" s="33">
        <v>8.9999999999999993E-3</v>
      </c>
      <c r="J22" s="33">
        <v>5.0000000000000001E-3</v>
      </c>
      <c r="K22" s="33">
        <v>24.06</v>
      </c>
      <c r="L22" s="33">
        <v>8.6999999999999994E-2</v>
      </c>
      <c r="M22" s="33">
        <v>26.25</v>
      </c>
      <c r="N22" s="33">
        <v>6.6</v>
      </c>
      <c r="O22" s="33">
        <v>5.0000000000000001E-3</v>
      </c>
      <c r="P22" s="33">
        <v>9.3699999999999992</v>
      </c>
    </row>
    <row r="23" spans="1:16" ht="14.25" customHeight="1">
      <c r="A23" s="79"/>
      <c r="B23" s="49" t="s">
        <v>32</v>
      </c>
      <c r="C23" s="35"/>
      <c r="D23" s="37">
        <f>D18+D19+D20+D21+D22</f>
        <v>22.490000000000002</v>
      </c>
      <c r="E23" s="37">
        <f t="shared" ref="E23:P23" si="0">E18+E19+E20+E21+E22</f>
        <v>18.329999999999998</v>
      </c>
      <c r="F23" s="37">
        <f t="shared" si="0"/>
        <v>137.49</v>
      </c>
      <c r="G23" s="37">
        <f t="shared" si="0"/>
        <v>817.24</v>
      </c>
      <c r="H23" s="37">
        <f t="shared" si="0"/>
        <v>2.9000000000000004</v>
      </c>
      <c r="I23" s="37">
        <f t="shared" si="0"/>
        <v>0.26900000000000002</v>
      </c>
      <c r="J23" s="37">
        <f t="shared" si="0"/>
        <v>0.3075</v>
      </c>
      <c r="K23" s="37">
        <f t="shared" si="0"/>
        <v>138.29</v>
      </c>
      <c r="L23" s="37">
        <f t="shared" si="0"/>
        <v>660.077</v>
      </c>
      <c r="M23" s="37">
        <f t="shared" si="0"/>
        <v>424.22</v>
      </c>
      <c r="N23" s="37">
        <f t="shared" si="0"/>
        <v>65.070000000000007</v>
      </c>
      <c r="O23" s="37">
        <f t="shared" si="0"/>
        <v>2.5950000000000002</v>
      </c>
      <c r="P23" s="37">
        <f t="shared" si="0"/>
        <v>193.67</v>
      </c>
    </row>
    <row r="24" spans="1:16">
      <c r="A24" s="79"/>
      <c r="B24" s="80" t="s">
        <v>30</v>
      </c>
      <c r="C24" s="35"/>
      <c r="D24" s="36"/>
      <c r="E24" s="36"/>
      <c r="F24" s="36"/>
      <c r="G24" s="36"/>
      <c r="H24" s="33"/>
      <c r="I24" s="33"/>
      <c r="J24" s="33"/>
      <c r="K24" s="33"/>
      <c r="L24" s="33"/>
      <c r="M24" s="33"/>
      <c r="N24" s="33"/>
      <c r="O24" s="33"/>
      <c r="P24" s="33"/>
    </row>
    <row r="25" spans="1:16">
      <c r="A25" s="100" t="s">
        <v>114</v>
      </c>
      <c r="B25" s="98" t="s">
        <v>101</v>
      </c>
      <c r="C25" s="109">
        <v>60</v>
      </c>
      <c r="D25" s="101">
        <v>1.72</v>
      </c>
      <c r="E25" s="101">
        <v>1.62</v>
      </c>
      <c r="F25" s="101">
        <v>7.42</v>
      </c>
      <c r="G25" s="101">
        <v>27.52</v>
      </c>
      <c r="H25" s="101">
        <v>1.82</v>
      </c>
      <c r="I25" s="101">
        <v>3.4000000000000002E-2</v>
      </c>
      <c r="J25" s="101">
        <v>2.4E-2</v>
      </c>
      <c r="K25" s="101">
        <v>8.4</v>
      </c>
      <c r="L25" s="101">
        <v>15.24</v>
      </c>
      <c r="M25" s="101">
        <v>19.5</v>
      </c>
      <c r="N25" s="101">
        <v>0.28000000000000003</v>
      </c>
      <c r="O25" s="101">
        <v>0.04</v>
      </c>
      <c r="P25" s="101">
        <v>0.86</v>
      </c>
    </row>
    <row r="26" spans="1:16">
      <c r="A26" s="81">
        <v>82</v>
      </c>
      <c r="B26" s="33" t="s">
        <v>118</v>
      </c>
      <c r="C26" s="32" t="s">
        <v>107</v>
      </c>
      <c r="D26" s="32">
        <v>1.83</v>
      </c>
      <c r="E26" s="32">
        <v>4.92</v>
      </c>
      <c r="F26" s="32">
        <v>10.93</v>
      </c>
      <c r="G26" s="32">
        <v>103.75</v>
      </c>
      <c r="H26" s="32">
        <v>10.67</v>
      </c>
      <c r="I26" s="32">
        <v>0.05</v>
      </c>
      <c r="J26" s="32">
        <v>0.05</v>
      </c>
      <c r="K26" s="32">
        <v>0</v>
      </c>
      <c r="L26" s="32">
        <v>29.7</v>
      </c>
      <c r="M26" s="32">
        <v>14.6</v>
      </c>
      <c r="N26" s="32">
        <v>26.13</v>
      </c>
      <c r="O26" s="32">
        <v>1.23</v>
      </c>
      <c r="P26" s="32">
        <v>93.2</v>
      </c>
    </row>
    <row r="27" spans="1:16">
      <c r="A27" s="75">
        <v>304</v>
      </c>
      <c r="B27" s="33" t="s">
        <v>89</v>
      </c>
      <c r="C27" s="38">
        <v>180</v>
      </c>
      <c r="D27" s="39">
        <v>4.41</v>
      </c>
      <c r="E27" s="39">
        <v>6.5</v>
      </c>
      <c r="F27" s="39">
        <v>44</v>
      </c>
      <c r="G27" s="39">
        <v>252.13</v>
      </c>
      <c r="H27" s="33">
        <v>0</v>
      </c>
      <c r="I27" s="33">
        <v>0.03</v>
      </c>
      <c r="J27" s="33">
        <v>0.02</v>
      </c>
      <c r="K27" s="33">
        <v>0</v>
      </c>
      <c r="L27" s="33">
        <v>51.2</v>
      </c>
      <c r="M27" s="33">
        <v>73.13</v>
      </c>
      <c r="N27" s="33">
        <v>19.600000000000001</v>
      </c>
      <c r="O27" s="33">
        <v>0.63</v>
      </c>
      <c r="P27" s="33">
        <v>48.69</v>
      </c>
    </row>
    <row r="28" spans="1:16">
      <c r="A28" s="20">
        <v>260</v>
      </c>
      <c r="B28" s="33" t="s">
        <v>155</v>
      </c>
      <c r="C28" s="117">
        <v>120</v>
      </c>
      <c r="D28" s="66">
        <v>16.03</v>
      </c>
      <c r="E28" s="66">
        <v>16.899999999999999</v>
      </c>
      <c r="F28" s="66">
        <v>3.92</v>
      </c>
      <c r="G28" s="66">
        <v>197</v>
      </c>
      <c r="H28" s="101">
        <v>1.1000000000000001</v>
      </c>
      <c r="I28" s="101">
        <v>0.04</v>
      </c>
      <c r="J28" s="101">
        <v>2E-3</v>
      </c>
      <c r="K28" s="101">
        <v>276.2</v>
      </c>
      <c r="L28" s="101">
        <v>61.12</v>
      </c>
      <c r="M28" s="101">
        <v>114.13</v>
      </c>
      <c r="N28" s="101">
        <v>16.440000000000001</v>
      </c>
      <c r="O28" s="101">
        <v>2.67</v>
      </c>
      <c r="P28" s="101">
        <v>102.3</v>
      </c>
    </row>
    <row r="29" spans="1:16">
      <c r="A29" s="18">
        <v>342</v>
      </c>
      <c r="B29" s="98" t="s">
        <v>156</v>
      </c>
      <c r="C29" s="113">
        <v>200</v>
      </c>
      <c r="D29" s="114">
        <v>0.16</v>
      </c>
      <c r="E29" s="114">
        <v>0.16</v>
      </c>
      <c r="F29" s="114">
        <v>23.88</v>
      </c>
      <c r="G29" s="114">
        <v>97.6</v>
      </c>
      <c r="H29" s="98">
        <v>0.9</v>
      </c>
      <c r="I29" s="98">
        <v>0.01</v>
      </c>
      <c r="J29" s="98">
        <v>0.01</v>
      </c>
      <c r="K29" s="98">
        <v>152</v>
      </c>
      <c r="L29" s="98">
        <v>24.28</v>
      </c>
      <c r="M29" s="98">
        <v>4.4000000000000004</v>
      </c>
      <c r="N29" s="98">
        <v>5.14</v>
      </c>
      <c r="O29" s="98">
        <v>1.98</v>
      </c>
      <c r="P29" s="98">
        <v>112.4</v>
      </c>
    </row>
    <row r="30" spans="1:16">
      <c r="A30" s="78" t="s">
        <v>114</v>
      </c>
      <c r="B30" s="50" t="s">
        <v>137</v>
      </c>
      <c r="C30" s="34">
        <v>50</v>
      </c>
      <c r="D30" s="33">
        <v>3.9</v>
      </c>
      <c r="E30" s="33">
        <v>0.7</v>
      </c>
      <c r="F30" s="33">
        <v>15.9</v>
      </c>
      <c r="G30" s="33">
        <v>105</v>
      </c>
      <c r="H30" s="33">
        <v>1.2</v>
      </c>
      <c r="I30" s="33">
        <v>0.01</v>
      </c>
      <c r="J30" s="33">
        <v>0</v>
      </c>
      <c r="K30" s="33">
        <v>0.02</v>
      </c>
      <c r="L30" s="33">
        <v>32</v>
      </c>
      <c r="M30" s="33">
        <v>93</v>
      </c>
      <c r="N30" s="33">
        <v>2.2999999999999998</v>
      </c>
      <c r="O30" s="33">
        <v>0.06</v>
      </c>
      <c r="P30" s="33">
        <v>4.9000000000000004</v>
      </c>
    </row>
    <row r="31" spans="1:16">
      <c r="A31" s="78" t="s">
        <v>114</v>
      </c>
      <c r="B31" s="50" t="s">
        <v>29</v>
      </c>
      <c r="C31" s="34">
        <v>50</v>
      </c>
      <c r="D31" s="33">
        <v>3.8</v>
      </c>
      <c r="E31" s="33">
        <v>0.4</v>
      </c>
      <c r="F31" s="33">
        <v>16.100000000000001</v>
      </c>
      <c r="G31" s="33">
        <v>118</v>
      </c>
      <c r="H31" s="33">
        <v>1.6</v>
      </c>
      <c r="I31" s="33">
        <v>0.03</v>
      </c>
      <c r="J31" s="33">
        <v>0</v>
      </c>
      <c r="K31" s="33">
        <v>0.01</v>
      </c>
      <c r="L31" s="33">
        <v>62</v>
      </c>
      <c r="M31" s="33">
        <v>87</v>
      </c>
      <c r="N31" s="33">
        <v>33</v>
      </c>
      <c r="O31" s="33">
        <v>0.02</v>
      </c>
      <c r="P31" s="33">
        <v>2.8</v>
      </c>
    </row>
    <row r="32" spans="1:16">
      <c r="A32" s="20" t="s">
        <v>114</v>
      </c>
      <c r="B32" s="98" t="s">
        <v>16</v>
      </c>
      <c r="C32" s="98">
        <v>100</v>
      </c>
      <c r="D32" s="98">
        <v>0.26</v>
      </c>
      <c r="E32" s="98">
        <v>0.17</v>
      </c>
      <c r="F32" s="98">
        <v>13.81</v>
      </c>
      <c r="G32" s="98">
        <v>52</v>
      </c>
      <c r="H32" s="98">
        <v>12.23</v>
      </c>
      <c r="I32" s="98">
        <v>4.7E-2</v>
      </c>
      <c r="J32" s="98">
        <v>3.2000000000000001E-2</v>
      </c>
      <c r="K32" s="98">
        <v>0</v>
      </c>
      <c r="L32" s="98">
        <v>25.6</v>
      </c>
      <c r="M32" s="98">
        <v>14.77</v>
      </c>
      <c r="N32" s="98">
        <v>14.4</v>
      </c>
      <c r="O32" s="98">
        <v>3.52</v>
      </c>
      <c r="P32" s="98">
        <v>162.44</v>
      </c>
    </row>
    <row r="33" spans="1:16">
      <c r="A33" s="79"/>
      <c r="B33" s="49" t="s">
        <v>32</v>
      </c>
      <c r="C33" s="41"/>
      <c r="D33" s="37">
        <f>D25+D26+D27+D28+D29+D30+D31+D32</f>
        <v>32.11</v>
      </c>
      <c r="E33" s="37">
        <f t="shared" ref="E33:P33" si="1">E25+E26+E27+E28+E29+E30+E31+E32</f>
        <v>31.369999999999997</v>
      </c>
      <c r="F33" s="37">
        <f t="shared" si="1"/>
        <v>135.96</v>
      </c>
      <c r="G33" s="37">
        <f t="shared" si="1"/>
        <v>953</v>
      </c>
      <c r="H33" s="37">
        <f t="shared" si="1"/>
        <v>29.52</v>
      </c>
      <c r="I33" s="37">
        <f t="shared" si="1"/>
        <v>0.251</v>
      </c>
      <c r="J33" s="37">
        <f t="shared" si="1"/>
        <v>0.13800000000000001</v>
      </c>
      <c r="K33" s="37">
        <f t="shared" si="1"/>
        <v>436.62999999999994</v>
      </c>
      <c r="L33" s="37">
        <f t="shared" si="1"/>
        <v>301.14</v>
      </c>
      <c r="M33" s="37">
        <f t="shared" si="1"/>
        <v>420.53</v>
      </c>
      <c r="N33" s="37">
        <f t="shared" si="1"/>
        <v>117.29</v>
      </c>
      <c r="O33" s="37">
        <f t="shared" si="1"/>
        <v>10.15</v>
      </c>
      <c r="P33" s="37">
        <f t="shared" si="1"/>
        <v>527.59</v>
      </c>
    </row>
    <row r="34" spans="1:16">
      <c r="A34" s="79"/>
      <c r="B34" s="49" t="s">
        <v>63</v>
      </c>
      <c r="C34" s="42"/>
      <c r="D34" s="37">
        <f>D23+D33</f>
        <v>54.6</v>
      </c>
      <c r="E34" s="37">
        <f t="shared" ref="E34:P34" si="2">E23+E33</f>
        <v>49.699999999999996</v>
      </c>
      <c r="F34" s="37">
        <f t="shared" si="2"/>
        <v>273.45000000000005</v>
      </c>
      <c r="G34" s="37">
        <f t="shared" si="2"/>
        <v>1770.24</v>
      </c>
      <c r="H34" s="37">
        <f t="shared" si="2"/>
        <v>32.42</v>
      </c>
      <c r="I34" s="37">
        <f t="shared" si="2"/>
        <v>0.52</v>
      </c>
      <c r="J34" s="37">
        <f t="shared" si="2"/>
        <v>0.44550000000000001</v>
      </c>
      <c r="K34" s="37">
        <f t="shared" si="2"/>
        <v>574.91999999999996</v>
      </c>
      <c r="L34" s="37">
        <f t="shared" si="2"/>
        <v>961.21699999999998</v>
      </c>
      <c r="M34" s="37">
        <f t="shared" si="2"/>
        <v>844.75</v>
      </c>
      <c r="N34" s="37">
        <f t="shared" si="2"/>
        <v>182.36</v>
      </c>
      <c r="O34" s="37">
        <f t="shared" si="2"/>
        <v>12.745000000000001</v>
      </c>
      <c r="P34" s="37">
        <f t="shared" si="2"/>
        <v>721.26</v>
      </c>
    </row>
    <row r="35" spans="1:16">
      <c r="A35" s="83"/>
      <c r="B35" s="43" t="s">
        <v>138</v>
      </c>
      <c r="C35" s="43"/>
      <c r="D35" s="44"/>
      <c r="E35" s="44"/>
      <c r="F35" s="44"/>
      <c r="G35" s="44"/>
      <c r="H35" s="45"/>
      <c r="I35" s="45"/>
      <c r="J35" s="45"/>
      <c r="K35" s="46"/>
      <c r="L35" s="46"/>
      <c r="M35" s="46"/>
      <c r="N35" s="46"/>
      <c r="O35" s="46"/>
      <c r="P35" s="46"/>
    </row>
    <row r="36" spans="1:16">
      <c r="A36" s="83"/>
      <c r="B36" s="45"/>
      <c r="C36" s="47"/>
      <c r="D36" s="44"/>
      <c r="E36" s="44"/>
      <c r="F36" s="44"/>
      <c r="G36" s="44"/>
      <c r="H36" s="45"/>
      <c r="I36" s="45"/>
      <c r="J36" s="45"/>
      <c r="K36" s="46"/>
      <c r="L36" s="46"/>
      <c r="M36" s="46"/>
      <c r="N36" s="46"/>
      <c r="O36" s="46"/>
      <c r="P36" s="46"/>
    </row>
    <row r="37" spans="1:16">
      <c r="A37" s="84"/>
      <c r="B37" s="46"/>
      <c r="C37" s="46"/>
      <c r="D37" s="46"/>
      <c r="E37" s="46"/>
      <c r="F37" s="46"/>
      <c r="G37" s="46"/>
      <c r="H37" s="45"/>
      <c r="I37" s="45"/>
      <c r="J37" s="45"/>
      <c r="K37" s="46"/>
      <c r="L37" s="46"/>
      <c r="M37" s="46"/>
      <c r="N37" s="46"/>
      <c r="O37" s="46"/>
      <c r="P37" s="46"/>
    </row>
    <row r="38" spans="1:16" ht="22.5" customHeight="1">
      <c r="A38" s="137" t="s">
        <v>19</v>
      </c>
      <c r="B38" s="130" t="s">
        <v>20</v>
      </c>
      <c r="C38" s="151" t="s">
        <v>21</v>
      </c>
      <c r="D38" s="153" t="s">
        <v>39</v>
      </c>
      <c r="E38" s="154"/>
      <c r="F38" s="155"/>
      <c r="G38" s="130" t="s">
        <v>23</v>
      </c>
      <c r="H38" s="156" t="s">
        <v>120</v>
      </c>
      <c r="I38" s="156" t="s">
        <v>121</v>
      </c>
      <c r="J38" s="156" t="s">
        <v>122</v>
      </c>
      <c r="K38" s="156" t="s">
        <v>123</v>
      </c>
      <c r="L38" s="156" t="s">
        <v>124</v>
      </c>
      <c r="M38" s="156" t="s">
        <v>125</v>
      </c>
      <c r="N38" s="156" t="s">
        <v>126</v>
      </c>
      <c r="O38" s="156" t="s">
        <v>127</v>
      </c>
      <c r="P38" s="160" t="s">
        <v>128</v>
      </c>
    </row>
    <row r="39" spans="1:16" ht="51.75" customHeight="1">
      <c r="A39" s="138"/>
      <c r="B39" s="139"/>
      <c r="C39" s="152"/>
      <c r="D39" s="27" t="s">
        <v>24</v>
      </c>
      <c r="E39" s="27" t="s">
        <v>25</v>
      </c>
      <c r="F39" s="27" t="s">
        <v>26</v>
      </c>
      <c r="G39" s="139"/>
      <c r="H39" s="157"/>
      <c r="I39" s="157"/>
      <c r="J39" s="157"/>
      <c r="K39" s="157"/>
      <c r="L39" s="157"/>
      <c r="M39" s="157"/>
      <c r="N39" s="157"/>
      <c r="O39" s="157"/>
      <c r="P39" s="160"/>
    </row>
    <row r="40" spans="1:16" ht="15.95" customHeight="1">
      <c r="A40" s="79">
        <v>1</v>
      </c>
      <c r="B40" s="48">
        <v>2</v>
      </c>
      <c r="C40" s="48">
        <v>3</v>
      </c>
      <c r="D40" s="48">
        <v>4</v>
      </c>
      <c r="E40" s="48">
        <v>5</v>
      </c>
      <c r="F40" s="48">
        <v>6</v>
      </c>
      <c r="G40" s="48">
        <v>7</v>
      </c>
      <c r="H40" s="49"/>
      <c r="I40" s="49"/>
      <c r="J40" s="49"/>
      <c r="K40" s="49"/>
      <c r="L40" s="49"/>
      <c r="M40" s="49"/>
      <c r="N40" s="49"/>
      <c r="O40" s="49"/>
      <c r="P40" s="49"/>
    </row>
    <row r="41" spans="1:16" ht="15.95" customHeight="1">
      <c r="A41" s="79"/>
      <c r="B41" s="85" t="s">
        <v>33</v>
      </c>
      <c r="C41" s="48"/>
      <c r="D41" s="48"/>
      <c r="E41" s="48"/>
      <c r="F41" s="48"/>
      <c r="G41" s="48"/>
      <c r="H41" s="49"/>
      <c r="I41" s="49"/>
      <c r="J41" s="49"/>
      <c r="K41" s="49"/>
      <c r="L41" s="49"/>
      <c r="M41" s="49"/>
      <c r="N41" s="49"/>
      <c r="O41" s="49"/>
      <c r="P41" s="49"/>
    </row>
    <row r="42" spans="1:16" ht="15.95" customHeight="1">
      <c r="A42" s="75">
        <v>174</v>
      </c>
      <c r="B42" s="33" t="s">
        <v>86</v>
      </c>
      <c r="C42" s="62" t="s">
        <v>0</v>
      </c>
      <c r="D42" s="32">
        <v>5.45</v>
      </c>
      <c r="E42" s="32">
        <v>9.86</v>
      </c>
      <c r="F42" s="32">
        <v>48.11</v>
      </c>
      <c r="G42" s="32">
        <v>303.63</v>
      </c>
      <c r="H42" s="32">
        <v>0.87</v>
      </c>
      <c r="I42" s="32">
        <v>0.05</v>
      </c>
      <c r="J42" s="32">
        <v>0.14000000000000001</v>
      </c>
      <c r="K42" s="32">
        <v>59.82</v>
      </c>
      <c r="L42" s="32">
        <v>157.16</v>
      </c>
      <c r="M42" s="32">
        <v>143.13</v>
      </c>
      <c r="N42" s="32">
        <v>33.14</v>
      </c>
      <c r="O42" s="32">
        <v>0.56999999999999995</v>
      </c>
      <c r="P42" s="32">
        <v>93.2</v>
      </c>
    </row>
    <row r="43" spans="1:16" ht="15.95" customHeight="1">
      <c r="A43" s="81">
        <v>694</v>
      </c>
      <c r="B43" s="77" t="s">
        <v>77</v>
      </c>
      <c r="C43" s="32">
        <v>200</v>
      </c>
      <c r="D43" s="32">
        <v>4.7</v>
      </c>
      <c r="E43" s="32">
        <v>5</v>
      </c>
      <c r="F43" s="32">
        <v>31.8</v>
      </c>
      <c r="G43" s="32">
        <v>187</v>
      </c>
      <c r="H43" s="32">
        <v>0.39</v>
      </c>
      <c r="I43" s="32">
        <v>0.02</v>
      </c>
      <c r="J43" s="32">
        <v>0.08</v>
      </c>
      <c r="K43" s="32">
        <v>9.5</v>
      </c>
      <c r="L43" s="32">
        <v>187.99</v>
      </c>
      <c r="M43" s="32">
        <v>117.86</v>
      </c>
      <c r="N43" s="32">
        <v>18</v>
      </c>
      <c r="O43" s="32">
        <v>0.65</v>
      </c>
      <c r="P43" s="32">
        <v>111.1</v>
      </c>
    </row>
    <row r="44" spans="1:16" ht="15.95" customHeight="1">
      <c r="A44" s="78" t="s">
        <v>114</v>
      </c>
      <c r="B44" s="50" t="s">
        <v>3</v>
      </c>
      <c r="C44" s="34">
        <v>50</v>
      </c>
      <c r="D44" s="32">
        <v>3.75</v>
      </c>
      <c r="E44" s="32">
        <v>1.45</v>
      </c>
      <c r="F44" s="32">
        <v>18.7</v>
      </c>
      <c r="G44" s="32">
        <v>131</v>
      </c>
      <c r="H44" s="32">
        <v>1.84</v>
      </c>
      <c r="I44" s="32">
        <v>0.06</v>
      </c>
      <c r="J44" s="32">
        <v>1.2500000000000001E-2</v>
      </c>
      <c r="K44" s="32">
        <v>0</v>
      </c>
      <c r="L44" s="32">
        <v>46</v>
      </c>
      <c r="M44" s="32">
        <v>32.5</v>
      </c>
      <c r="N44" s="32">
        <v>6.5</v>
      </c>
      <c r="O44" s="32">
        <v>0.6</v>
      </c>
      <c r="P44" s="32">
        <v>13</v>
      </c>
    </row>
    <row r="45" spans="1:16" ht="15.95" customHeight="1">
      <c r="A45" s="78" t="s">
        <v>114</v>
      </c>
      <c r="B45" s="50" t="s">
        <v>104</v>
      </c>
      <c r="C45" s="34">
        <v>30</v>
      </c>
      <c r="D45" s="32">
        <v>7.65</v>
      </c>
      <c r="E45" s="32">
        <v>6.9</v>
      </c>
      <c r="F45" s="32">
        <v>0.45</v>
      </c>
      <c r="G45" s="32">
        <v>81.599999999999994</v>
      </c>
      <c r="H45" s="32">
        <v>0.72</v>
      </c>
      <c r="I45" s="32">
        <v>0</v>
      </c>
      <c r="J45" s="32">
        <v>0.01</v>
      </c>
      <c r="K45" s="32">
        <v>0</v>
      </c>
      <c r="L45" s="32">
        <v>3.6</v>
      </c>
      <c r="M45" s="32">
        <v>5.4</v>
      </c>
      <c r="N45" s="32">
        <v>2.7</v>
      </c>
      <c r="O45" s="32">
        <v>0.12</v>
      </c>
      <c r="P45" s="32">
        <v>45.6</v>
      </c>
    </row>
    <row r="46" spans="1:16" ht="15.95" customHeight="1">
      <c r="A46" s="20" t="s">
        <v>114</v>
      </c>
      <c r="B46" s="98" t="s">
        <v>136</v>
      </c>
      <c r="C46" s="112">
        <v>60</v>
      </c>
      <c r="D46" s="98">
        <v>3.3000000000000002E-2</v>
      </c>
      <c r="E46" s="98">
        <v>2.0299999999999998</v>
      </c>
      <c r="F46" s="98">
        <v>12.54</v>
      </c>
      <c r="G46" s="98">
        <v>56.31</v>
      </c>
      <c r="H46" s="98">
        <v>0</v>
      </c>
      <c r="I46" s="98">
        <v>8.9999999999999993E-3</v>
      </c>
      <c r="J46" s="98">
        <v>5.0000000000000001E-3</v>
      </c>
      <c r="K46" s="98">
        <v>24.06</v>
      </c>
      <c r="L46" s="98">
        <v>8.6999999999999994E-2</v>
      </c>
      <c r="M46" s="98">
        <v>26.25</v>
      </c>
      <c r="N46" s="98">
        <v>6.6</v>
      </c>
      <c r="O46" s="98">
        <v>5.0000000000000001E-3</v>
      </c>
      <c r="P46" s="98">
        <v>9.3699999999999992</v>
      </c>
    </row>
    <row r="47" spans="1:16" ht="15.95" customHeight="1">
      <c r="A47" s="79"/>
      <c r="B47" s="41" t="s">
        <v>32</v>
      </c>
      <c r="C47" s="41"/>
      <c r="D47" s="37">
        <f>D42+D43+D44+D45+D46</f>
        <v>21.583000000000002</v>
      </c>
      <c r="E47" s="37">
        <f t="shared" ref="E47:P47" si="3">E42+E43+E44+E45+E46</f>
        <v>25.240000000000002</v>
      </c>
      <c r="F47" s="37">
        <f t="shared" si="3"/>
        <v>111.6</v>
      </c>
      <c r="G47" s="37">
        <f t="shared" si="3"/>
        <v>759.54</v>
      </c>
      <c r="H47" s="37">
        <f t="shared" si="3"/>
        <v>3.8200000000000003</v>
      </c>
      <c r="I47" s="37">
        <f t="shared" si="3"/>
        <v>0.13900000000000001</v>
      </c>
      <c r="J47" s="37">
        <f t="shared" si="3"/>
        <v>0.24750000000000005</v>
      </c>
      <c r="K47" s="37">
        <f t="shared" si="3"/>
        <v>93.38</v>
      </c>
      <c r="L47" s="37">
        <f t="shared" si="3"/>
        <v>394.83699999999999</v>
      </c>
      <c r="M47" s="37">
        <f t="shared" si="3"/>
        <v>325.14</v>
      </c>
      <c r="N47" s="37">
        <f t="shared" si="3"/>
        <v>66.94</v>
      </c>
      <c r="O47" s="37">
        <f t="shared" si="3"/>
        <v>1.9449999999999998</v>
      </c>
      <c r="P47" s="37">
        <f t="shared" si="3"/>
        <v>272.27000000000004</v>
      </c>
    </row>
    <row r="48" spans="1:16" ht="15.95" customHeight="1">
      <c r="A48" s="79"/>
      <c r="B48" s="41"/>
      <c r="C48" s="41"/>
      <c r="D48" s="37"/>
      <c r="E48" s="37"/>
      <c r="F48" s="37"/>
      <c r="G48" s="37"/>
      <c r="H48" s="33"/>
      <c r="I48" s="33"/>
      <c r="J48" s="33"/>
      <c r="K48" s="33"/>
      <c r="L48" s="33"/>
      <c r="M48" s="33"/>
      <c r="N48" s="33"/>
      <c r="O48" s="33"/>
      <c r="P48" s="33"/>
    </row>
    <row r="49" spans="1:16" ht="15.95" customHeight="1">
      <c r="A49" s="79"/>
      <c r="B49" s="85" t="s">
        <v>28</v>
      </c>
      <c r="C49" s="41"/>
      <c r="D49" s="36"/>
      <c r="E49" s="36"/>
      <c r="F49" s="36"/>
      <c r="G49" s="36"/>
      <c r="H49" s="33"/>
      <c r="I49" s="33"/>
      <c r="J49" s="33"/>
      <c r="K49" s="33"/>
      <c r="L49" s="33"/>
      <c r="M49" s="33"/>
      <c r="N49" s="33"/>
      <c r="O49" s="33"/>
      <c r="P49" s="33"/>
    </row>
    <row r="50" spans="1:16" ht="15.95" customHeight="1">
      <c r="A50" s="20" t="s">
        <v>114</v>
      </c>
      <c r="B50" s="98" t="s">
        <v>84</v>
      </c>
      <c r="C50" s="102">
        <v>60</v>
      </c>
      <c r="D50" s="107">
        <v>0.72</v>
      </c>
      <c r="E50" s="107">
        <v>2.83</v>
      </c>
      <c r="F50" s="107">
        <v>7.62</v>
      </c>
      <c r="G50" s="107">
        <v>46.5</v>
      </c>
      <c r="H50" s="98">
        <v>4.5</v>
      </c>
      <c r="I50" s="98">
        <v>1.4999999999999999E-2</v>
      </c>
      <c r="J50" s="98">
        <v>0.03</v>
      </c>
      <c r="K50" s="98">
        <v>0</v>
      </c>
      <c r="L50" s="98">
        <v>24</v>
      </c>
      <c r="M50" s="98">
        <v>22.5</v>
      </c>
      <c r="N50" s="98">
        <v>5.42</v>
      </c>
      <c r="O50" s="98">
        <v>4.2000000000000003E-2</v>
      </c>
      <c r="P50" s="98">
        <v>0.8</v>
      </c>
    </row>
    <row r="51" spans="1:16" ht="15.95" customHeight="1">
      <c r="A51" s="75">
        <v>102</v>
      </c>
      <c r="B51" s="50" t="s">
        <v>112</v>
      </c>
      <c r="C51" s="33">
        <v>250</v>
      </c>
      <c r="D51" s="32">
        <v>5.49</v>
      </c>
      <c r="E51" s="32">
        <v>5.27</v>
      </c>
      <c r="F51" s="32">
        <v>16.53</v>
      </c>
      <c r="G51" s="32">
        <v>148.25</v>
      </c>
      <c r="H51" s="32">
        <v>5.82</v>
      </c>
      <c r="I51" s="32">
        <v>0.23</v>
      </c>
      <c r="J51" s="32">
        <v>7.0000000000000007E-2</v>
      </c>
      <c r="K51" s="32"/>
      <c r="L51" s="32">
        <v>42.67</v>
      </c>
      <c r="M51" s="32">
        <v>58.1</v>
      </c>
      <c r="N51" s="32">
        <v>35.57</v>
      </c>
      <c r="O51" s="63">
        <v>2.0499999999999998</v>
      </c>
      <c r="P51" s="64">
        <v>102.2</v>
      </c>
    </row>
    <row r="52" spans="1:16" ht="15.95" customHeight="1">
      <c r="A52" s="75">
        <v>202</v>
      </c>
      <c r="B52" s="33" t="s">
        <v>6</v>
      </c>
      <c r="C52" s="65">
        <v>180</v>
      </c>
      <c r="D52" s="66">
        <v>6.78</v>
      </c>
      <c r="E52" s="66">
        <v>0.84</v>
      </c>
      <c r="F52" s="66">
        <v>38.299999999999997</v>
      </c>
      <c r="G52" s="66">
        <v>187.56</v>
      </c>
      <c r="H52" s="32"/>
      <c r="I52" s="32">
        <v>7.0000000000000007E-2</v>
      </c>
      <c r="J52" s="32">
        <v>0.02</v>
      </c>
      <c r="K52" s="32">
        <v>53</v>
      </c>
      <c r="L52" s="32">
        <v>42.19</v>
      </c>
      <c r="M52" s="32">
        <v>44.6</v>
      </c>
      <c r="N52" s="32">
        <v>10.34</v>
      </c>
      <c r="O52" s="32">
        <v>1.02</v>
      </c>
      <c r="P52" s="32">
        <v>18.25</v>
      </c>
    </row>
    <row r="53" spans="1:16" ht="15.95" customHeight="1">
      <c r="A53" s="81">
        <v>462</v>
      </c>
      <c r="B53" s="33" t="s">
        <v>93</v>
      </c>
      <c r="C53" s="53" t="s">
        <v>18</v>
      </c>
      <c r="D53" s="66">
        <v>8.06</v>
      </c>
      <c r="E53" s="66">
        <v>16.93</v>
      </c>
      <c r="F53" s="66">
        <v>25.1</v>
      </c>
      <c r="G53" s="66">
        <v>119</v>
      </c>
      <c r="H53" s="32">
        <v>0.05</v>
      </c>
      <c r="I53" s="32">
        <v>0.09</v>
      </c>
      <c r="J53" s="32">
        <v>0.192</v>
      </c>
      <c r="K53" s="32">
        <v>267</v>
      </c>
      <c r="L53" s="32">
        <v>26.12</v>
      </c>
      <c r="M53" s="32">
        <v>16</v>
      </c>
      <c r="N53" s="32">
        <v>16</v>
      </c>
      <c r="O53" s="32">
        <v>0.27</v>
      </c>
      <c r="P53" s="32">
        <v>108</v>
      </c>
    </row>
    <row r="54" spans="1:16" ht="15.95" customHeight="1">
      <c r="A54" s="75">
        <v>348</v>
      </c>
      <c r="B54" s="50" t="s">
        <v>113</v>
      </c>
      <c r="C54" s="67">
        <v>200</v>
      </c>
      <c r="D54" s="66">
        <v>0.78</v>
      </c>
      <c r="E54" s="66">
        <v>0.04</v>
      </c>
      <c r="F54" s="66">
        <v>27.63</v>
      </c>
      <c r="G54" s="66">
        <v>114.8</v>
      </c>
      <c r="H54" s="32">
        <v>0.6</v>
      </c>
      <c r="I54" s="32">
        <v>0.02</v>
      </c>
      <c r="J54" s="32">
        <v>0.03</v>
      </c>
      <c r="K54" s="32">
        <v>152</v>
      </c>
      <c r="L54" s="32">
        <v>43.22</v>
      </c>
      <c r="M54" s="32">
        <v>22.8</v>
      </c>
      <c r="N54" s="32">
        <v>18.16</v>
      </c>
      <c r="O54" s="32">
        <v>0.48</v>
      </c>
      <c r="P54" s="32">
        <v>167.6</v>
      </c>
    </row>
    <row r="55" spans="1:16" ht="15.95" customHeight="1">
      <c r="A55" s="78" t="s">
        <v>114</v>
      </c>
      <c r="B55" s="50" t="s">
        <v>137</v>
      </c>
      <c r="C55" s="68">
        <v>50</v>
      </c>
      <c r="D55" s="32">
        <v>3.9</v>
      </c>
      <c r="E55" s="32">
        <v>0.7</v>
      </c>
      <c r="F55" s="32">
        <v>15.9</v>
      </c>
      <c r="G55" s="32">
        <v>105</v>
      </c>
      <c r="H55" s="32">
        <v>1.2</v>
      </c>
      <c r="I55" s="32">
        <v>0.01</v>
      </c>
      <c r="J55" s="32">
        <v>0</v>
      </c>
      <c r="K55" s="32">
        <v>0.02</v>
      </c>
      <c r="L55" s="32">
        <v>32</v>
      </c>
      <c r="M55" s="32">
        <v>93</v>
      </c>
      <c r="N55" s="32">
        <v>2.2999999999999998</v>
      </c>
      <c r="O55" s="32">
        <v>0.06</v>
      </c>
      <c r="P55" s="32">
        <v>4.9000000000000004</v>
      </c>
    </row>
    <row r="56" spans="1:16" ht="15.95" customHeight="1">
      <c r="A56" s="78" t="s">
        <v>114</v>
      </c>
      <c r="B56" s="50" t="s">
        <v>29</v>
      </c>
      <c r="C56" s="68">
        <v>50</v>
      </c>
      <c r="D56" s="32">
        <v>3.8</v>
      </c>
      <c r="E56" s="32">
        <v>0.4</v>
      </c>
      <c r="F56" s="32">
        <v>16.100000000000001</v>
      </c>
      <c r="G56" s="32">
        <v>118</v>
      </c>
      <c r="H56" s="32">
        <v>1.6</v>
      </c>
      <c r="I56" s="32">
        <v>0.03</v>
      </c>
      <c r="J56" s="32">
        <v>0</v>
      </c>
      <c r="K56" s="32">
        <v>0.01</v>
      </c>
      <c r="L56" s="32">
        <v>62</v>
      </c>
      <c r="M56" s="32">
        <v>87</v>
      </c>
      <c r="N56" s="32">
        <v>33</v>
      </c>
      <c r="O56" s="32">
        <v>0.02</v>
      </c>
      <c r="P56" s="32">
        <v>2.8</v>
      </c>
    </row>
    <row r="57" spans="1:16" ht="15.95" customHeight="1">
      <c r="A57" s="20" t="s">
        <v>114</v>
      </c>
      <c r="B57" s="98" t="s">
        <v>96</v>
      </c>
      <c r="C57" s="108">
        <v>100</v>
      </c>
      <c r="D57" s="98">
        <v>0.4</v>
      </c>
      <c r="E57" s="98"/>
      <c r="F57" s="98">
        <v>22.08</v>
      </c>
      <c r="G57" s="98">
        <v>88</v>
      </c>
      <c r="H57" s="98">
        <v>42</v>
      </c>
      <c r="I57" s="98">
        <v>4</v>
      </c>
      <c r="J57" s="98">
        <v>1.7</v>
      </c>
      <c r="K57" s="98">
        <v>34</v>
      </c>
      <c r="L57" s="98">
        <v>3.5</v>
      </c>
      <c r="M57" s="98">
        <v>2.1</v>
      </c>
      <c r="N57" s="98">
        <v>2.8</v>
      </c>
      <c r="O57" s="98">
        <v>0.6</v>
      </c>
      <c r="P57" s="98">
        <v>6.2</v>
      </c>
    </row>
    <row r="58" spans="1:16" ht="15" customHeight="1">
      <c r="A58" s="79"/>
      <c r="B58" s="41" t="s">
        <v>32</v>
      </c>
      <c r="C58" s="41"/>
      <c r="D58" s="36">
        <f>D50+D51+D52+D53+D54+D55+D56+D57</f>
        <v>29.93</v>
      </c>
      <c r="E58" s="36">
        <f t="shared" ref="E58:P58" si="4">E50+E51+E52+E53+E54+E55+E56+E57</f>
        <v>27.009999999999994</v>
      </c>
      <c r="F58" s="36">
        <f t="shared" si="4"/>
        <v>169.26</v>
      </c>
      <c r="G58" s="36">
        <f t="shared" si="4"/>
        <v>927.11</v>
      </c>
      <c r="H58" s="36">
        <f t="shared" si="4"/>
        <v>55.769999999999996</v>
      </c>
      <c r="I58" s="36">
        <f t="shared" si="4"/>
        <v>4.4649999999999999</v>
      </c>
      <c r="J58" s="36">
        <f t="shared" si="4"/>
        <v>2.0419999999999998</v>
      </c>
      <c r="K58" s="36">
        <f t="shared" si="4"/>
        <v>506.03</v>
      </c>
      <c r="L58" s="36">
        <f t="shared" si="4"/>
        <v>275.7</v>
      </c>
      <c r="M58" s="36">
        <f t="shared" si="4"/>
        <v>346.1</v>
      </c>
      <c r="N58" s="36">
        <f t="shared" si="4"/>
        <v>123.58999999999999</v>
      </c>
      <c r="O58" s="36">
        <f t="shared" si="4"/>
        <v>4.5419999999999998</v>
      </c>
      <c r="P58" s="36">
        <f t="shared" si="4"/>
        <v>410.75</v>
      </c>
    </row>
    <row r="59" spans="1:16" ht="0.75" hidden="1" customHeight="1">
      <c r="A59" s="79"/>
      <c r="B59" s="41"/>
      <c r="C59" s="41"/>
      <c r="D59" s="36"/>
      <c r="E59" s="36"/>
      <c r="F59" s="36"/>
      <c r="G59" s="36"/>
      <c r="H59" s="33"/>
      <c r="I59" s="33"/>
      <c r="J59" s="33"/>
      <c r="K59" s="33"/>
      <c r="L59" s="33"/>
      <c r="M59" s="33"/>
      <c r="N59" s="33"/>
      <c r="O59" s="33"/>
      <c r="P59" s="33"/>
    </row>
    <row r="60" spans="1:16" ht="15.75" hidden="1" customHeight="1">
      <c r="A60" s="79"/>
      <c r="B60" s="85"/>
      <c r="C60" s="41"/>
      <c r="D60" s="36"/>
      <c r="E60" s="36"/>
      <c r="F60" s="36"/>
      <c r="G60" s="36"/>
      <c r="H60" s="33"/>
      <c r="I60" s="33"/>
      <c r="J60" s="33"/>
      <c r="K60" s="33"/>
      <c r="L60" s="33"/>
      <c r="M60" s="33"/>
      <c r="N60" s="33"/>
      <c r="O60" s="33"/>
      <c r="P60" s="33"/>
    </row>
    <row r="61" spans="1:16" ht="15.75" hidden="1" customHeight="1">
      <c r="A61" s="75"/>
      <c r="B61" s="50"/>
      <c r="C61" s="50"/>
      <c r="D61" s="54"/>
      <c r="E61" s="54"/>
      <c r="F61" s="54"/>
      <c r="G61" s="54"/>
      <c r="H61" s="33"/>
      <c r="I61" s="36"/>
      <c r="J61" s="33"/>
      <c r="K61" s="33"/>
      <c r="L61" s="33"/>
      <c r="M61" s="33"/>
      <c r="N61" s="33"/>
      <c r="O61" s="33"/>
      <c r="P61" s="33"/>
    </row>
    <row r="62" spans="1:16" ht="15.75" hidden="1" customHeight="1">
      <c r="A62" s="79"/>
      <c r="B62" s="50"/>
      <c r="C62" s="41"/>
      <c r="D62" s="36"/>
      <c r="E62" s="36"/>
      <c r="F62" s="36"/>
      <c r="G62" s="36"/>
      <c r="H62" s="33"/>
      <c r="I62" s="33"/>
      <c r="J62" s="33"/>
      <c r="K62" s="33"/>
      <c r="L62" s="33"/>
      <c r="M62" s="33"/>
      <c r="N62" s="33"/>
      <c r="O62" s="33"/>
      <c r="P62" s="33"/>
    </row>
    <row r="63" spans="1:16" ht="15.75" hidden="1" customHeight="1">
      <c r="A63" s="79"/>
      <c r="B63" s="41"/>
      <c r="C63" s="41"/>
      <c r="D63" s="36"/>
      <c r="E63" s="36"/>
      <c r="F63" s="36"/>
      <c r="G63" s="36"/>
      <c r="H63" s="55"/>
      <c r="I63" s="56"/>
      <c r="J63" s="55"/>
      <c r="K63" s="57"/>
      <c r="L63" s="57"/>
      <c r="M63" s="57"/>
      <c r="N63" s="57"/>
      <c r="O63" s="57"/>
      <c r="P63" s="57"/>
    </row>
    <row r="64" spans="1:16" ht="15.95" customHeight="1">
      <c r="A64" s="79"/>
      <c r="B64" s="41" t="s">
        <v>63</v>
      </c>
      <c r="C64" s="41"/>
      <c r="D64" s="37">
        <f>D47+D58</f>
        <v>51.513000000000005</v>
      </c>
      <c r="E64" s="37">
        <f t="shared" ref="E64:P64" si="5">E47+E58</f>
        <v>52.25</v>
      </c>
      <c r="F64" s="37">
        <f t="shared" si="5"/>
        <v>280.86</v>
      </c>
      <c r="G64" s="37">
        <f t="shared" si="5"/>
        <v>1686.65</v>
      </c>
      <c r="H64" s="37">
        <f t="shared" si="5"/>
        <v>59.589999999999996</v>
      </c>
      <c r="I64" s="37">
        <f t="shared" si="5"/>
        <v>4.6040000000000001</v>
      </c>
      <c r="J64" s="37">
        <f t="shared" si="5"/>
        <v>2.2894999999999999</v>
      </c>
      <c r="K64" s="37">
        <f t="shared" si="5"/>
        <v>599.41</v>
      </c>
      <c r="L64" s="37">
        <f t="shared" si="5"/>
        <v>670.53700000000003</v>
      </c>
      <c r="M64" s="37">
        <f t="shared" si="5"/>
        <v>671.24</v>
      </c>
      <c r="N64" s="37">
        <f t="shared" si="5"/>
        <v>190.52999999999997</v>
      </c>
      <c r="O64" s="37">
        <f t="shared" si="5"/>
        <v>6.4870000000000001</v>
      </c>
      <c r="P64" s="37">
        <f t="shared" si="5"/>
        <v>683.02</v>
      </c>
    </row>
    <row r="65" spans="1:16">
      <c r="A65" s="87"/>
      <c r="B65" s="55"/>
      <c r="C65" s="45"/>
      <c r="D65" s="46"/>
      <c r="E65" s="46"/>
      <c r="F65" s="46"/>
      <c r="G65" s="46"/>
      <c r="H65" s="45"/>
      <c r="I65" s="45"/>
      <c r="J65" s="45"/>
      <c r="K65" s="46"/>
      <c r="L65" s="46"/>
      <c r="M65" s="46"/>
      <c r="N65" s="46"/>
      <c r="O65" s="46"/>
      <c r="P65" s="46"/>
    </row>
    <row r="66" spans="1:16">
      <c r="A66" s="87"/>
      <c r="B66" s="45"/>
      <c r="C66" s="45"/>
      <c r="D66" s="46"/>
      <c r="E66" s="46"/>
      <c r="F66" s="46"/>
      <c r="G66" s="46"/>
      <c r="H66" s="45"/>
      <c r="I66" s="45"/>
      <c r="J66" s="45"/>
      <c r="K66" s="46"/>
      <c r="L66" s="46"/>
      <c r="M66" s="46"/>
      <c r="N66" s="46"/>
      <c r="O66" s="46"/>
      <c r="P66" s="46"/>
    </row>
    <row r="67" spans="1:16">
      <c r="A67" s="84"/>
      <c r="B67" s="46"/>
      <c r="C67" s="46"/>
      <c r="D67" s="46"/>
      <c r="E67" s="46"/>
      <c r="F67" s="46"/>
      <c r="G67" s="46"/>
      <c r="H67" s="45"/>
      <c r="I67" s="45"/>
      <c r="J67" s="45"/>
      <c r="K67" s="46"/>
      <c r="L67" s="46"/>
      <c r="M67" s="46"/>
      <c r="N67" s="46"/>
      <c r="O67" s="46"/>
      <c r="P67" s="46"/>
    </row>
    <row r="68" spans="1:16" ht="13.5" customHeight="1">
      <c r="A68" s="84"/>
      <c r="B68" s="46"/>
      <c r="C68" s="46"/>
      <c r="D68" s="46"/>
      <c r="E68" s="46"/>
      <c r="F68" s="46"/>
      <c r="G68" s="46"/>
      <c r="H68" s="45"/>
      <c r="I68" s="45"/>
      <c r="J68" s="45"/>
      <c r="K68" s="46"/>
      <c r="L68" s="46"/>
      <c r="M68" s="46"/>
      <c r="N68" s="46"/>
      <c r="O68" s="46"/>
      <c r="P68" s="46"/>
    </row>
    <row r="69" spans="1:16" ht="11.25" customHeight="1">
      <c r="A69" s="142" t="s">
        <v>19</v>
      </c>
      <c r="B69" s="130" t="s">
        <v>20</v>
      </c>
      <c r="C69" s="130" t="s">
        <v>21</v>
      </c>
      <c r="D69" s="132" t="s">
        <v>22</v>
      </c>
      <c r="E69" s="133"/>
      <c r="F69" s="134"/>
      <c r="G69" s="130" t="s">
        <v>23</v>
      </c>
      <c r="H69" s="25"/>
      <c r="I69" s="25"/>
      <c r="J69" s="25"/>
      <c r="K69" s="25"/>
      <c r="L69" s="25"/>
      <c r="M69" s="25"/>
      <c r="N69" s="25"/>
      <c r="O69" s="25"/>
      <c r="P69" s="26"/>
    </row>
    <row r="70" spans="1:16" ht="32.25" customHeight="1">
      <c r="A70" s="143"/>
      <c r="B70" s="139"/>
      <c r="C70" s="131"/>
      <c r="D70" s="31" t="s">
        <v>24</v>
      </c>
      <c r="E70" s="31" t="s">
        <v>25</v>
      </c>
      <c r="F70" s="31" t="s">
        <v>26</v>
      </c>
      <c r="G70" s="139"/>
      <c r="H70" s="156" t="s">
        <v>120</v>
      </c>
      <c r="I70" s="156" t="s">
        <v>121</v>
      </c>
      <c r="J70" s="156" t="s">
        <v>122</v>
      </c>
      <c r="K70" s="156" t="s">
        <v>123</v>
      </c>
      <c r="L70" s="156" t="s">
        <v>124</v>
      </c>
      <c r="M70" s="156" t="s">
        <v>125</v>
      </c>
      <c r="N70" s="156" t="s">
        <v>126</v>
      </c>
      <c r="O70" s="156" t="s">
        <v>127</v>
      </c>
      <c r="P70" s="160" t="s">
        <v>128</v>
      </c>
    </row>
    <row r="71" spans="1:16" ht="53.25" customHeight="1">
      <c r="A71" s="79">
        <v>1</v>
      </c>
      <c r="B71" s="31">
        <v>2</v>
      </c>
      <c r="C71" s="31">
        <v>3</v>
      </c>
      <c r="D71" s="31">
        <v>4</v>
      </c>
      <c r="E71" s="31">
        <v>5</v>
      </c>
      <c r="F71" s="31">
        <v>6</v>
      </c>
      <c r="G71" s="31">
        <v>7</v>
      </c>
      <c r="H71" s="157"/>
      <c r="I71" s="157"/>
      <c r="J71" s="157"/>
      <c r="K71" s="157"/>
      <c r="L71" s="157"/>
      <c r="M71" s="157"/>
      <c r="N71" s="157"/>
      <c r="O71" s="157"/>
      <c r="P71" s="160"/>
    </row>
    <row r="72" spans="1:16" ht="15.95" customHeight="1">
      <c r="A72" s="79"/>
      <c r="B72" s="85" t="s">
        <v>35</v>
      </c>
      <c r="C72" s="48"/>
      <c r="D72" s="48"/>
      <c r="E72" s="48"/>
      <c r="F72" s="48"/>
      <c r="G72" s="48"/>
      <c r="H72" s="49"/>
      <c r="I72" s="49"/>
      <c r="J72" s="49"/>
      <c r="K72" s="49"/>
      <c r="L72" s="49"/>
      <c r="M72" s="49"/>
      <c r="N72" s="49"/>
      <c r="O72" s="49"/>
      <c r="P72" s="49"/>
    </row>
    <row r="73" spans="1:16" ht="15.95" customHeight="1">
      <c r="A73" s="75">
        <v>121</v>
      </c>
      <c r="B73" s="77" t="s">
        <v>94</v>
      </c>
      <c r="C73" s="50">
        <v>250</v>
      </c>
      <c r="D73" s="33">
        <v>3.71</v>
      </c>
      <c r="E73" s="33">
        <v>4.46</v>
      </c>
      <c r="F73" s="33">
        <v>7.68</v>
      </c>
      <c r="G73" s="33">
        <v>89</v>
      </c>
      <c r="H73" s="33">
        <v>0.42</v>
      </c>
      <c r="I73" s="33">
        <v>0.05</v>
      </c>
      <c r="J73" s="33">
        <v>0.17</v>
      </c>
      <c r="K73" s="33">
        <v>33</v>
      </c>
      <c r="L73" s="33">
        <v>259.5</v>
      </c>
      <c r="M73" s="33">
        <v>114</v>
      </c>
      <c r="N73" s="33">
        <v>17.670000000000002</v>
      </c>
      <c r="O73" s="33">
        <v>0.15</v>
      </c>
      <c r="P73" s="33">
        <v>92.3</v>
      </c>
    </row>
    <row r="74" spans="1:16" ht="15.95" customHeight="1">
      <c r="A74" s="75">
        <v>692</v>
      </c>
      <c r="B74" s="50" t="s">
        <v>81</v>
      </c>
      <c r="C74" s="50">
        <v>200</v>
      </c>
      <c r="D74" s="33">
        <v>4.2</v>
      </c>
      <c r="E74" s="33">
        <v>4.5999999999999996</v>
      </c>
      <c r="F74" s="33">
        <v>26.5</v>
      </c>
      <c r="G74" s="33">
        <v>159</v>
      </c>
      <c r="H74" s="33">
        <v>0.1</v>
      </c>
      <c r="I74" s="33">
        <v>0.01</v>
      </c>
      <c r="J74" s="33">
        <v>0</v>
      </c>
      <c r="K74" s="33">
        <v>0</v>
      </c>
      <c r="L74" s="33">
        <v>94</v>
      </c>
      <c r="M74" s="33">
        <v>124</v>
      </c>
      <c r="N74" s="33"/>
      <c r="O74" s="33">
        <v>0</v>
      </c>
      <c r="P74" s="33">
        <v>13</v>
      </c>
    </row>
    <row r="75" spans="1:16" ht="15.95" customHeight="1">
      <c r="A75" s="75" t="s">
        <v>114</v>
      </c>
      <c r="B75" s="50" t="s">
        <v>3</v>
      </c>
      <c r="C75" s="51">
        <v>50</v>
      </c>
      <c r="D75" s="33">
        <v>3.75</v>
      </c>
      <c r="E75" s="33">
        <v>1.45</v>
      </c>
      <c r="F75" s="33">
        <v>18.7</v>
      </c>
      <c r="G75" s="33">
        <v>131</v>
      </c>
      <c r="H75" s="33">
        <v>1.84</v>
      </c>
      <c r="I75" s="33">
        <v>0.06</v>
      </c>
      <c r="J75" s="33">
        <v>1.2500000000000001E-2</v>
      </c>
      <c r="K75" s="33">
        <v>0</v>
      </c>
      <c r="L75" s="33">
        <v>46</v>
      </c>
      <c r="M75" s="33">
        <v>32.5</v>
      </c>
      <c r="N75" s="33">
        <v>6.5</v>
      </c>
      <c r="O75" s="33">
        <v>0.6</v>
      </c>
      <c r="P75" s="33">
        <v>13</v>
      </c>
    </row>
    <row r="76" spans="1:16" ht="15.95" customHeight="1">
      <c r="A76" s="75">
        <v>96</v>
      </c>
      <c r="B76" s="50" t="s">
        <v>90</v>
      </c>
      <c r="C76" s="51">
        <v>10</v>
      </c>
      <c r="D76" s="33">
        <v>0.01</v>
      </c>
      <c r="E76" s="33">
        <v>7.2</v>
      </c>
      <c r="F76" s="33">
        <v>0.13</v>
      </c>
      <c r="G76" s="33">
        <v>65.72</v>
      </c>
      <c r="H76" s="33">
        <v>0</v>
      </c>
      <c r="I76" s="33">
        <v>0</v>
      </c>
      <c r="J76" s="33">
        <v>0.01</v>
      </c>
      <c r="K76" s="33">
        <v>40</v>
      </c>
      <c r="L76" s="52">
        <v>2.4</v>
      </c>
      <c r="M76" s="33">
        <v>3</v>
      </c>
      <c r="N76" s="33">
        <v>0</v>
      </c>
      <c r="O76" s="33">
        <v>0.02</v>
      </c>
      <c r="P76" s="33">
        <v>3</v>
      </c>
    </row>
    <row r="77" spans="1:16" ht="15.95" customHeight="1">
      <c r="A77" s="75" t="s">
        <v>114</v>
      </c>
      <c r="B77" s="50" t="s">
        <v>136</v>
      </c>
      <c r="C77" s="34">
        <v>50</v>
      </c>
      <c r="D77" s="33">
        <v>2.4</v>
      </c>
      <c r="E77" s="33">
        <v>1.4</v>
      </c>
      <c r="F77" s="33">
        <v>38.85</v>
      </c>
      <c r="G77" s="33">
        <v>175</v>
      </c>
      <c r="H77" s="33">
        <v>0</v>
      </c>
      <c r="I77" s="33">
        <v>8.9999999999999993E-3</v>
      </c>
      <c r="J77" s="33">
        <v>5.0000000000000001E-3</v>
      </c>
      <c r="K77" s="33">
        <v>24.06</v>
      </c>
      <c r="L77" s="33">
        <v>8.6999999999999994E-2</v>
      </c>
      <c r="M77" s="33">
        <v>26.25</v>
      </c>
      <c r="N77" s="33">
        <v>6.6</v>
      </c>
      <c r="O77" s="33">
        <v>5.0000000000000001E-3</v>
      </c>
      <c r="P77" s="33">
        <v>9.3699999999999992</v>
      </c>
    </row>
    <row r="78" spans="1:16" ht="15.95" customHeight="1">
      <c r="A78" s="88"/>
      <c r="B78" s="49" t="s">
        <v>32</v>
      </c>
      <c r="C78" s="35"/>
      <c r="D78" s="37">
        <f>D73+D74+D75+D76+D77</f>
        <v>14.07</v>
      </c>
      <c r="E78" s="37">
        <f t="shared" ref="E78:P78" si="6">E73+E74+E75+E76+E77</f>
        <v>19.109999999999996</v>
      </c>
      <c r="F78" s="37">
        <f t="shared" si="6"/>
        <v>91.86</v>
      </c>
      <c r="G78" s="37">
        <f t="shared" si="6"/>
        <v>619.72</v>
      </c>
      <c r="H78" s="37">
        <f t="shared" si="6"/>
        <v>2.3600000000000003</v>
      </c>
      <c r="I78" s="37">
        <f t="shared" si="6"/>
        <v>0.129</v>
      </c>
      <c r="J78" s="37">
        <f t="shared" si="6"/>
        <v>0.19750000000000004</v>
      </c>
      <c r="K78" s="37">
        <f t="shared" si="6"/>
        <v>97.06</v>
      </c>
      <c r="L78" s="37">
        <f t="shared" si="6"/>
        <v>401.98699999999997</v>
      </c>
      <c r="M78" s="37">
        <f t="shared" si="6"/>
        <v>299.75</v>
      </c>
      <c r="N78" s="37">
        <f t="shared" si="6"/>
        <v>30.770000000000003</v>
      </c>
      <c r="O78" s="37">
        <f t="shared" si="6"/>
        <v>0.77500000000000002</v>
      </c>
      <c r="P78" s="37">
        <f t="shared" si="6"/>
        <v>130.66999999999999</v>
      </c>
    </row>
    <row r="79" spans="1:16" ht="15.95" customHeight="1">
      <c r="A79" s="79"/>
      <c r="B79" s="41"/>
      <c r="C79" s="35"/>
      <c r="D79" s="37"/>
      <c r="E79" s="37"/>
      <c r="F79" s="37"/>
      <c r="G79" s="37"/>
      <c r="H79" s="33"/>
      <c r="I79" s="37"/>
      <c r="J79" s="33"/>
      <c r="K79" s="33"/>
      <c r="L79" s="33"/>
      <c r="M79" s="33"/>
      <c r="N79" s="33"/>
      <c r="O79" s="33"/>
      <c r="P79" s="33"/>
    </row>
    <row r="80" spans="1:16" ht="15.95" customHeight="1">
      <c r="A80" s="79"/>
      <c r="B80" s="85" t="s">
        <v>36</v>
      </c>
      <c r="C80" s="35"/>
      <c r="D80" s="36"/>
      <c r="E80" s="36"/>
      <c r="F80" s="36"/>
      <c r="G80" s="36"/>
      <c r="H80" s="33"/>
      <c r="I80" s="33"/>
      <c r="J80" s="33"/>
      <c r="K80" s="33"/>
      <c r="L80" s="33"/>
      <c r="M80" s="33"/>
      <c r="N80" s="33"/>
      <c r="O80" s="33"/>
      <c r="P80" s="33"/>
    </row>
    <row r="81" spans="1:16" ht="15.95" customHeight="1">
      <c r="A81" s="20" t="s">
        <v>114</v>
      </c>
      <c r="B81" s="98" t="s">
        <v>103</v>
      </c>
      <c r="C81" s="109">
        <v>60</v>
      </c>
      <c r="D81" s="102">
        <v>1.23</v>
      </c>
      <c r="E81" s="102">
        <v>1.74</v>
      </c>
      <c r="F81" s="102">
        <v>8.8699999999999992</v>
      </c>
      <c r="G81" s="102">
        <v>44.16</v>
      </c>
      <c r="H81" s="98">
        <v>0.73</v>
      </c>
      <c r="I81" s="103">
        <v>6.0000000000000001E-3</v>
      </c>
      <c r="J81" s="98">
        <v>2.5000000000000001E-2</v>
      </c>
      <c r="K81" s="98">
        <v>8.4</v>
      </c>
      <c r="L81" s="98">
        <v>5.62</v>
      </c>
      <c r="M81" s="98">
        <v>29.88</v>
      </c>
      <c r="N81" s="98">
        <v>0.12</v>
      </c>
      <c r="O81" s="98">
        <v>2.4E-2</v>
      </c>
      <c r="P81" s="98">
        <v>0.68</v>
      </c>
    </row>
    <row r="82" spans="1:16" ht="15.95" customHeight="1">
      <c r="A82" s="81">
        <v>96</v>
      </c>
      <c r="B82" s="50" t="s">
        <v>82</v>
      </c>
      <c r="C82" s="33">
        <v>250</v>
      </c>
      <c r="D82" s="33">
        <v>2.6</v>
      </c>
      <c r="E82" s="33">
        <v>2.5</v>
      </c>
      <c r="F82" s="33">
        <v>16.98</v>
      </c>
      <c r="G82" s="33">
        <v>100.8</v>
      </c>
      <c r="H82" s="52">
        <v>8.3699999999999992</v>
      </c>
      <c r="I82" s="33">
        <v>0.09</v>
      </c>
      <c r="J82" s="33">
        <v>0.06</v>
      </c>
      <c r="K82" s="33">
        <v>0</v>
      </c>
      <c r="L82" s="33">
        <v>9.15</v>
      </c>
      <c r="M82" s="33">
        <v>46.72</v>
      </c>
      <c r="N82" s="33">
        <v>24.17</v>
      </c>
      <c r="O82" s="33">
        <v>1.03</v>
      </c>
      <c r="P82" s="33">
        <v>0.92</v>
      </c>
    </row>
    <row r="83" spans="1:16" ht="15.95" customHeight="1">
      <c r="A83" s="78">
        <v>302</v>
      </c>
      <c r="B83" s="33" t="s">
        <v>14</v>
      </c>
      <c r="C83" s="53">
        <v>180</v>
      </c>
      <c r="D83" s="66">
        <v>10.68</v>
      </c>
      <c r="E83" s="66">
        <v>4.91</v>
      </c>
      <c r="F83" s="66">
        <v>47.8</v>
      </c>
      <c r="G83" s="66">
        <v>278</v>
      </c>
      <c r="H83" s="32"/>
      <c r="I83" s="32">
        <v>2E-3</v>
      </c>
      <c r="J83" s="32">
        <v>0.13</v>
      </c>
      <c r="K83" s="32">
        <v>82</v>
      </c>
      <c r="L83" s="32">
        <v>34.799999999999997</v>
      </c>
      <c r="M83" s="32">
        <v>118.95</v>
      </c>
      <c r="N83" s="32">
        <v>61</v>
      </c>
      <c r="O83" s="32">
        <v>3.47</v>
      </c>
      <c r="P83" s="32">
        <v>122.37</v>
      </c>
    </row>
    <row r="84" spans="1:16" ht="15.95" customHeight="1">
      <c r="A84" s="75">
        <v>288</v>
      </c>
      <c r="B84" s="50" t="s">
        <v>110</v>
      </c>
      <c r="C84" s="40" t="s">
        <v>109</v>
      </c>
      <c r="D84" s="39">
        <v>16</v>
      </c>
      <c r="E84" s="39">
        <v>16</v>
      </c>
      <c r="F84" s="39">
        <v>0</v>
      </c>
      <c r="G84" s="39">
        <v>248</v>
      </c>
      <c r="H84" s="33">
        <v>2.83</v>
      </c>
      <c r="I84" s="33">
        <v>0.04</v>
      </c>
      <c r="J84" s="33">
        <v>0.18</v>
      </c>
      <c r="K84" s="33">
        <v>217.84</v>
      </c>
      <c r="L84" s="33">
        <v>68</v>
      </c>
      <c r="M84" s="33">
        <v>118</v>
      </c>
      <c r="N84" s="33">
        <v>14.34</v>
      </c>
      <c r="O84" s="33">
        <v>2.2799999999999998</v>
      </c>
      <c r="P84" s="33">
        <v>78.23</v>
      </c>
    </row>
    <row r="85" spans="1:16" ht="15.95" customHeight="1">
      <c r="A85" s="78" t="s">
        <v>114</v>
      </c>
      <c r="B85" s="50" t="s">
        <v>106</v>
      </c>
      <c r="C85" s="73">
        <v>200</v>
      </c>
      <c r="D85" s="70">
        <v>1.2</v>
      </c>
      <c r="E85" s="70">
        <v>0</v>
      </c>
      <c r="F85" s="70">
        <v>21.6</v>
      </c>
      <c r="G85" s="70">
        <v>126</v>
      </c>
      <c r="H85" s="32">
        <v>4</v>
      </c>
      <c r="I85" s="32">
        <v>0.03</v>
      </c>
      <c r="J85" s="32">
        <v>0.12</v>
      </c>
      <c r="K85" s="32">
        <v>115</v>
      </c>
      <c r="L85" s="32">
        <v>35.799999999999997</v>
      </c>
      <c r="M85" s="32">
        <v>14</v>
      </c>
      <c r="N85" s="32">
        <v>8</v>
      </c>
      <c r="O85" s="32">
        <v>2.8</v>
      </c>
      <c r="P85" s="32">
        <v>140</v>
      </c>
    </row>
    <row r="86" spans="1:16" ht="15.95" customHeight="1">
      <c r="A86" s="78" t="s">
        <v>114</v>
      </c>
      <c r="B86" s="50" t="s">
        <v>137</v>
      </c>
      <c r="C86" s="68">
        <v>50</v>
      </c>
      <c r="D86" s="33">
        <v>3.9</v>
      </c>
      <c r="E86" s="33">
        <v>0.7</v>
      </c>
      <c r="F86" s="33">
        <v>15.9</v>
      </c>
      <c r="G86" s="33">
        <v>105</v>
      </c>
      <c r="H86" s="33">
        <v>1.2</v>
      </c>
      <c r="I86" s="33">
        <v>0.01</v>
      </c>
      <c r="J86" s="33">
        <v>0</v>
      </c>
      <c r="K86" s="33">
        <v>0.02</v>
      </c>
      <c r="L86" s="33">
        <v>32</v>
      </c>
      <c r="M86" s="33">
        <v>93</v>
      </c>
      <c r="N86" s="33">
        <v>2.2999999999999998</v>
      </c>
      <c r="O86" s="33">
        <v>0.06</v>
      </c>
      <c r="P86" s="33">
        <v>4.9000000000000004</v>
      </c>
    </row>
    <row r="87" spans="1:16" ht="15.95" customHeight="1">
      <c r="A87" s="78" t="s">
        <v>114</v>
      </c>
      <c r="B87" s="50" t="s">
        <v>29</v>
      </c>
      <c r="C87" s="68">
        <v>50</v>
      </c>
      <c r="D87" s="33">
        <v>3.8</v>
      </c>
      <c r="E87" s="33">
        <v>0.4</v>
      </c>
      <c r="F87" s="33">
        <v>16.100000000000001</v>
      </c>
      <c r="G87" s="33">
        <v>118</v>
      </c>
      <c r="H87" s="33">
        <v>1.6</v>
      </c>
      <c r="I87" s="33">
        <v>0.03</v>
      </c>
      <c r="J87" s="33">
        <v>0</v>
      </c>
      <c r="K87" s="33">
        <v>0.01</v>
      </c>
      <c r="L87" s="33">
        <v>62</v>
      </c>
      <c r="M87" s="33">
        <v>87</v>
      </c>
      <c r="N87" s="33">
        <v>33</v>
      </c>
      <c r="O87" s="33">
        <v>0.02</v>
      </c>
      <c r="P87" s="33">
        <v>2.8</v>
      </c>
    </row>
    <row r="88" spans="1:16" ht="15.95" customHeight="1">
      <c r="A88" s="104" t="s">
        <v>114</v>
      </c>
      <c r="B88" s="98" t="s">
        <v>102</v>
      </c>
      <c r="C88" s="99">
        <v>125</v>
      </c>
      <c r="D88" s="101">
        <v>3.5</v>
      </c>
      <c r="E88" s="101">
        <v>3.12</v>
      </c>
      <c r="F88" s="101">
        <v>11.4</v>
      </c>
      <c r="G88" s="101">
        <v>86</v>
      </c>
      <c r="H88" s="101">
        <v>0.6</v>
      </c>
      <c r="I88" s="101">
        <v>0.03</v>
      </c>
      <c r="J88" s="101">
        <v>1.4999999999999999E-2</v>
      </c>
      <c r="K88" s="101">
        <v>0.01</v>
      </c>
      <c r="L88" s="101">
        <v>126</v>
      </c>
      <c r="M88" s="101">
        <v>95</v>
      </c>
      <c r="N88" s="101">
        <v>15</v>
      </c>
      <c r="O88" s="101">
        <v>0.1</v>
      </c>
      <c r="P88" s="101">
        <v>52</v>
      </c>
    </row>
    <row r="89" spans="1:16" ht="15" customHeight="1">
      <c r="A89" s="88"/>
      <c r="B89" s="50" t="s">
        <v>32</v>
      </c>
      <c r="C89" s="60"/>
      <c r="D89" s="37">
        <f>D81+D82+D83+D85+D86+D87+D88</f>
        <v>26.91</v>
      </c>
      <c r="E89" s="37">
        <f t="shared" ref="E89:P89" si="7">E81+E82+E83+E85+E86+E87+E88</f>
        <v>13.370000000000001</v>
      </c>
      <c r="F89" s="37">
        <f t="shared" si="7"/>
        <v>138.65</v>
      </c>
      <c r="G89" s="37">
        <f t="shared" si="7"/>
        <v>857.96</v>
      </c>
      <c r="H89" s="37">
        <f t="shared" si="7"/>
        <v>16.5</v>
      </c>
      <c r="I89" s="37">
        <f t="shared" si="7"/>
        <v>0.19800000000000001</v>
      </c>
      <c r="J89" s="37">
        <f t="shared" si="7"/>
        <v>0.35</v>
      </c>
      <c r="K89" s="37">
        <f t="shared" si="7"/>
        <v>205.44</v>
      </c>
      <c r="L89" s="37">
        <f t="shared" si="7"/>
        <v>305.37</v>
      </c>
      <c r="M89" s="37">
        <f t="shared" si="7"/>
        <v>484.55</v>
      </c>
      <c r="N89" s="37">
        <f t="shared" si="7"/>
        <v>143.59</v>
      </c>
      <c r="O89" s="37">
        <f t="shared" si="7"/>
        <v>7.5039999999999987</v>
      </c>
      <c r="P89" s="37">
        <f t="shared" si="7"/>
        <v>323.67</v>
      </c>
    </row>
    <row r="90" spans="1:16" ht="15.75" hidden="1" customHeight="1">
      <c r="A90" s="79"/>
      <c r="B90" s="41"/>
      <c r="C90" s="35"/>
      <c r="D90" s="36"/>
      <c r="E90" s="36"/>
      <c r="F90" s="36"/>
      <c r="G90" s="36"/>
      <c r="H90" s="33"/>
      <c r="I90" s="37"/>
      <c r="J90" s="33"/>
      <c r="K90" s="33"/>
      <c r="L90" s="33"/>
      <c r="M90" s="33"/>
      <c r="N90" s="33"/>
      <c r="O90" s="33"/>
      <c r="P90" s="33"/>
    </row>
    <row r="91" spans="1:16" ht="15.75" hidden="1" customHeight="1">
      <c r="A91" s="79"/>
      <c r="B91" s="85"/>
      <c r="C91" s="35"/>
      <c r="D91" s="36"/>
      <c r="E91" s="36"/>
      <c r="F91" s="36"/>
      <c r="G91" s="36"/>
      <c r="H91" s="33"/>
      <c r="I91" s="33"/>
      <c r="J91" s="33"/>
      <c r="K91" s="33"/>
      <c r="L91" s="33"/>
      <c r="M91" s="33"/>
      <c r="N91" s="33"/>
      <c r="O91" s="33"/>
      <c r="P91" s="33"/>
    </row>
    <row r="92" spans="1:16" ht="15.75" hidden="1" customHeight="1">
      <c r="A92" s="75"/>
      <c r="B92" s="33"/>
      <c r="C92" s="35"/>
      <c r="D92" s="36"/>
      <c r="E92" s="36"/>
      <c r="F92" s="36"/>
      <c r="G92" s="36"/>
      <c r="H92" s="33"/>
      <c r="I92" s="33"/>
      <c r="J92" s="33"/>
      <c r="K92" s="33"/>
      <c r="L92" s="33"/>
      <c r="M92" s="33"/>
      <c r="N92" s="33"/>
      <c r="O92" s="33"/>
      <c r="P92" s="33"/>
    </row>
    <row r="93" spans="1:16" ht="15.75" hidden="1" customHeight="1">
      <c r="A93" s="75"/>
      <c r="B93" s="33"/>
      <c r="C93" s="32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</row>
    <row r="94" spans="1:16" ht="15.75" hidden="1" customHeight="1">
      <c r="A94" s="89"/>
      <c r="B94" s="50"/>
      <c r="C94" s="61"/>
      <c r="D94" s="36"/>
      <c r="E94" s="36"/>
      <c r="F94" s="36"/>
      <c r="G94" s="36"/>
      <c r="H94" s="33"/>
      <c r="I94" s="36"/>
      <c r="J94" s="33"/>
      <c r="K94" s="33"/>
      <c r="L94" s="33"/>
      <c r="M94" s="33"/>
      <c r="N94" s="33"/>
      <c r="O94" s="33"/>
      <c r="P94" s="33"/>
    </row>
    <row r="95" spans="1:16" ht="15.75" hidden="1" customHeight="1">
      <c r="A95" s="82"/>
      <c r="B95" s="50"/>
      <c r="C95" s="59"/>
      <c r="D95" s="37"/>
      <c r="E95" s="37"/>
      <c r="F95" s="37"/>
      <c r="G95" s="37"/>
      <c r="H95" s="33"/>
      <c r="I95" s="33"/>
      <c r="J95" s="33"/>
      <c r="K95" s="33"/>
      <c r="L95" s="33"/>
      <c r="M95" s="33"/>
      <c r="N95" s="33"/>
      <c r="O95" s="33"/>
      <c r="P95" s="33"/>
    </row>
    <row r="96" spans="1:16" ht="15.95" customHeight="1">
      <c r="A96" s="81"/>
      <c r="B96" s="49" t="s">
        <v>63</v>
      </c>
      <c r="C96" s="35"/>
      <c r="D96" s="36">
        <f>D78+D89</f>
        <v>40.980000000000004</v>
      </c>
      <c r="E96" s="36">
        <f t="shared" ref="E96:P96" si="8">E78+E89</f>
        <v>32.479999999999997</v>
      </c>
      <c r="F96" s="36">
        <f t="shared" si="8"/>
        <v>230.51</v>
      </c>
      <c r="G96" s="36">
        <f t="shared" si="8"/>
        <v>1477.68</v>
      </c>
      <c r="H96" s="36">
        <f t="shared" si="8"/>
        <v>18.86</v>
      </c>
      <c r="I96" s="36">
        <f t="shared" si="8"/>
        <v>0.32700000000000001</v>
      </c>
      <c r="J96" s="36">
        <f t="shared" si="8"/>
        <v>0.54749999999999999</v>
      </c>
      <c r="K96" s="36">
        <f t="shared" si="8"/>
        <v>302.5</v>
      </c>
      <c r="L96" s="36">
        <f t="shared" si="8"/>
        <v>707.35699999999997</v>
      </c>
      <c r="M96" s="36">
        <f t="shared" si="8"/>
        <v>784.3</v>
      </c>
      <c r="N96" s="36">
        <f t="shared" si="8"/>
        <v>174.36</v>
      </c>
      <c r="O96" s="36">
        <f t="shared" si="8"/>
        <v>8.2789999999999981</v>
      </c>
      <c r="P96" s="36">
        <f t="shared" si="8"/>
        <v>454.34000000000003</v>
      </c>
    </row>
    <row r="97" spans="1:17">
      <c r="A97" s="84"/>
      <c r="B97" s="46"/>
      <c r="C97" s="46"/>
      <c r="D97" s="46"/>
      <c r="E97" s="46"/>
      <c r="F97" s="46"/>
      <c r="G97" s="46"/>
      <c r="H97" s="45"/>
      <c r="I97" s="45"/>
      <c r="J97" s="45"/>
      <c r="K97" s="45"/>
      <c r="L97" s="45"/>
      <c r="M97" s="45"/>
      <c r="N97" s="45"/>
      <c r="O97" s="45"/>
      <c r="P97" s="45"/>
      <c r="Q97" s="5"/>
    </row>
    <row r="98" spans="1:17">
      <c r="A98" s="84"/>
      <c r="B98" s="46"/>
      <c r="C98" s="46"/>
      <c r="D98" s="46"/>
      <c r="E98" s="46"/>
      <c r="F98" s="46"/>
      <c r="G98" s="46"/>
      <c r="H98" s="45"/>
      <c r="I98" s="45"/>
      <c r="J98" s="45"/>
      <c r="K98" s="45"/>
      <c r="L98" s="45"/>
      <c r="M98" s="45"/>
      <c r="N98" s="45"/>
      <c r="O98" s="45"/>
      <c r="P98" s="45"/>
      <c r="Q98" s="5"/>
    </row>
    <row r="99" spans="1:17" ht="6" customHeight="1">
      <c r="A99" s="84"/>
      <c r="B99" s="46"/>
      <c r="C99" s="46"/>
      <c r="D99" s="46"/>
      <c r="E99" s="46"/>
      <c r="F99" s="46"/>
      <c r="G99" s="46"/>
      <c r="H99" s="45"/>
      <c r="I99" s="45"/>
      <c r="J99" s="45"/>
      <c r="K99" s="45"/>
      <c r="L99" s="45"/>
      <c r="M99" s="45"/>
      <c r="N99" s="45"/>
      <c r="O99" s="45"/>
      <c r="P99" s="45"/>
      <c r="Q99" s="5"/>
    </row>
    <row r="100" spans="1:17" ht="21" customHeight="1">
      <c r="A100" s="137" t="s">
        <v>19</v>
      </c>
      <c r="B100" s="130" t="s">
        <v>20</v>
      </c>
      <c r="C100" s="130" t="s">
        <v>21</v>
      </c>
      <c r="D100" s="132" t="s">
        <v>39</v>
      </c>
      <c r="E100" s="133"/>
      <c r="F100" s="134"/>
      <c r="G100" s="130" t="s">
        <v>23</v>
      </c>
      <c r="H100" s="156" t="str">
        <f t="shared" ref="H100:P100" si="9">H70</f>
        <v>витамин С, мг</v>
      </c>
      <c r="I100" s="156" t="str">
        <f t="shared" si="9"/>
        <v>Витамин В1,мг</v>
      </c>
      <c r="J100" s="156" t="str">
        <f t="shared" si="9"/>
        <v>Витамин В2,мг</v>
      </c>
      <c r="K100" s="156" t="str">
        <f t="shared" si="9"/>
        <v>Витамин А, мкг</v>
      </c>
      <c r="L100" s="156" t="str">
        <f t="shared" si="9"/>
        <v>Ca,мг</v>
      </c>
      <c r="M100" s="156" t="str">
        <f t="shared" si="9"/>
        <v>P,мг</v>
      </c>
      <c r="N100" s="156" t="str">
        <f t="shared" si="9"/>
        <v>Mg,мг</v>
      </c>
      <c r="O100" s="156" t="str">
        <f t="shared" si="9"/>
        <v>Fe,мг</v>
      </c>
      <c r="P100" s="156" t="str">
        <f t="shared" si="9"/>
        <v>K,мг</v>
      </c>
    </row>
    <row r="101" spans="1:17" ht="29.25" customHeight="1">
      <c r="A101" s="138"/>
      <c r="B101" s="139"/>
      <c r="C101" s="131"/>
      <c r="D101" s="31" t="s">
        <v>24</v>
      </c>
      <c r="E101" s="31" t="s">
        <v>25</v>
      </c>
      <c r="F101" s="31" t="s">
        <v>26</v>
      </c>
      <c r="G101" s="139"/>
      <c r="H101" s="161"/>
      <c r="I101" s="161"/>
      <c r="J101" s="161"/>
      <c r="K101" s="161"/>
      <c r="L101" s="161"/>
      <c r="M101" s="161"/>
      <c r="N101" s="161"/>
      <c r="O101" s="161"/>
      <c r="P101" s="161"/>
    </row>
    <row r="102" spans="1:17" ht="48.75" customHeight="1">
      <c r="A102" s="96">
        <v>1</v>
      </c>
      <c r="B102" s="31">
        <v>2</v>
      </c>
      <c r="C102" s="31">
        <v>3</v>
      </c>
      <c r="D102" s="31">
        <v>4</v>
      </c>
      <c r="E102" s="31">
        <v>5</v>
      </c>
      <c r="F102" s="31">
        <v>6</v>
      </c>
      <c r="G102" s="31">
        <v>7</v>
      </c>
      <c r="H102" s="157"/>
      <c r="I102" s="157"/>
      <c r="J102" s="157"/>
      <c r="K102" s="157"/>
      <c r="L102" s="157"/>
      <c r="M102" s="157"/>
      <c r="N102" s="157"/>
      <c r="O102" s="157"/>
      <c r="P102" s="157"/>
    </row>
    <row r="103" spans="1:17" ht="15.95" customHeight="1">
      <c r="A103" s="79"/>
      <c r="B103" s="85" t="s">
        <v>40</v>
      </c>
      <c r="C103" s="48"/>
      <c r="D103" s="48"/>
      <c r="E103" s="48"/>
      <c r="F103" s="48"/>
      <c r="G103" s="48"/>
      <c r="H103" s="49"/>
      <c r="I103" s="49"/>
      <c r="J103" s="49"/>
      <c r="K103" s="49"/>
      <c r="L103" s="49"/>
      <c r="M103" s="49"/>
      <c r="N103" s="49"/>
      <c r="O103" s="49"/>
      <c r="P103" s="49"/>
    </row>
    <row r="104" spans="1:17" ht="15.95" customHeight="1">
      <c r="A104" s="75">
        <v>181</v>
      </c>
      <c r="B104" s="33" t="s">
        <v>87</v>
      </c>
      <c r="C104" s="32" t="s">
        <v>0</v>
      </c>
      <c r="D104" s="32">
        <v>5.73</v>
      </c>
      <c r="E104" s="32">
        <v>10.199999999999999</v>
      </c>
      <c r="F104" s="32">
        <v>40.33</v>
      </c>
      <c r="G104" s="32">
        <v>277</v>
      </c>
      <c r="H104" s="32">
        <v>1.1100000000000001</v>
      </c>
      <c r="I104" s="32">
        <v>7.0000000000000007E-2</v>
      </c>
      <c r="J104" s="32">
        <v>0.14000000000000001</v>
      </c>
      <c r="K104" s="32">
        <v>57.14</v>
      </c>
      <c r="L104" s="32">
        <v>154.30000000000001</v>
      </c>
      <c r="M104" s="32">
        <v>109.7</v>
      </c>
      <c r="N104" s="32">
        <v>19.329999999999998</v>
      </c>
      <c r="O104" s="32">
        <v>0.46</v>
      </c>
      <c r="P104" s="32">
        <v>62.12</v>
      </c>
    </row>
    <row r="105" spans="1:17" ht="15.95" customHeight="1">
      <c r="A105" s="75">
        <v>692</v>
      </c>
      <c r="B105" s="50" t="s">
        <v>81</v>
      </c>
      <c r="C105" s="33">
        <v>200</v>
      </c>
      <c r="D105" s="32">
        <v>4.2</v>
      </c>
      <c r="E105" s="32">
        <v>4.5999999999999996</v>
      </c>
      <c r="F105" s="32">
        <v>26.5</v>
      </c>
      <c r="G105" s="32">
        <v>159</v>
      </c>
      <c r="H105" s="32">
        <v>0.1</v>
      </c>
      <c r="I105" s="32">
        <v>0.01</v>
      </c>
      <c r="J105" s="32">
        <v>0</v>
      </c>
      <c r="K105" s="32">
        <v>0</v>
      </c>
      <c r="L105" s="32">
        <v>94</v>
      </c>
      <c r="M105" s="32">
        <v>124</v>
      </c>
      <c r="N105" s="32">
        <v>0</v>
      </c>
      <c r="O105" s="32">
        <v>0</v>
      </c>
      <c r="P105" s="32">
        <v>13</v>
      </c>
    </row>
    <row r="106" spans="1:17" ht="15.95" customHeight="1">
      <c r="A106" s="78" t="s">
        <v>114</v>
      </c>
      <c r="B106" s="50" t="s">
        <v>90</v>
      </c>
      <c r="C106" s="68">
        <v>10</v>
      </c>
      <c r="D106" s="32">
        <v>0.01</v>
      </c>
      <c r="E106" s="32">
        <v>7.2</v>
      </c>
      <c r="F106" s="32">
        <v>0.13</v>
      </c>
      <c r="G106" s="32">
        <v>65.72</v>
      </c>
      <c r="H106" s="32">
        <v>0</v>
      </c>
      <c r="I106" s="32">
        <v>0</v>
      </c>
      <c r="J106" s="32">
        <v>0.01</v>
      </c>
      <c r="K106" s="32">
        <v>40</v>
      </c>
      <c r="L106" s="64">
        <v>2.4</v>
      </c>
      <c r="M106" s="32">
        <v>3</v>
      </c>
      <c r="N106" s="32">
        <v>0</v>
      </c>
      <c r="O106" s="32">
        <v>0.02</v>
      </c>
      <c r="P106" s="32">
        <v>3</v>
      </c>
    </row>
    <row r="107" spans="1:17" ht="15.95" customHeight="1">
      <c r="A107" s="78" t="s">
        <v>114</v>
      </c>
      <c r="B107" s="50" t="s">
        <v>3</v>
      </c>
      <c r="C107" s="68">
        <v>50</v>
      </c>
      <c r="D107" s="32">
        <v>3.75</v>
      </c>
      <c r="E107" s="32">
        <v>1.45</v>
      </c>
      <c r="F107" s="32">
        <v>18.7</v>
      </c>
      <c r="G107" s="32">
        <v>131</v>
      </c>
      <c r="H107" s="32">
        <v>1.84</v>
      </c>
      <c r="I107" s="32">
        <v>5.5E-2</v>
      </c>
      <c r="J107" s="32">
        <v>1.2500000000000001E-2</v>
      </c>
      <c r="K107" s="32">
        <v>0</v>
      </c>
      <c r="L107" s="32">
        <v>46</v>
      </c>
      <c r="M107" s="32">
        <v>32.5</v>
      </c>
      <c r="N107" s="32">
        <v>6.5</v>
      </c>
      <c r="O107" s="32">
        <v>0.6</v>
      </c>
      <c r="P107" s="32">
        <v>13</v>
      </c>
    </row>
    <row r="108" spans="1:17" ht="15.95" customHeight="1">
      <c r="A108" s="97" t="s">
        <v>114</v>
      </c>
      <c r="B108" s="98" t="s">
        <v>2</v>
      </c>
      <c r="C108" s="102">
        <v>80</v>
      </c>
      <c r="D108" s="102">
        <v>3.5</v>
      </c>
      <c r="E108" s="102">
        <v>4.8899999999999997</v>
      </c>
      <c r="F108" s="102">
        <v>13.76</v>
      </c>
      <c r="G108" s="102">
        <v>108.8</v>
      </c>
      <c r="H108" s="98">
        <v>0</v>
      </c>
      <c r="I108" s="98">
        <v>0.06</v>
      </c>
      <c r="J108" s="98">
        <v>8.9999999999999993E-3</v>
      </c>
      <c r="K108" s="98">
        <v>40.1</v>
      </c>
      <c r="L108" s="98">
        <v>14.5</v>
      </c>
      <c r="M108" s="98">
        <v>53.75</v>
      </c>
      <c r="N108" s="98">
        <v>11</v>
      </c>
      <c r="O108" s="98">
        <v>0.91</v>
      </c>
      <c r="P108" s="98">
        <v>58.95</v>
      </c>
    </row>
    <row r="109" spans="1:17" ht="15.95" customHeight="1">
      <c r="A109" s="79"/>
      <c r="B109" s="41" t="s">
        <v>32</v>
      </c>
      <c r="C109" s="35"/>
      <c r="D109" s="61">
        <f>D104+D105+D106+D107+D108</f>
        <v>17.189999999999998</v>
      </c>
      <c r="E109" s="61">
        <f t="shared" ref="E109:P109" si="10">E104+E105+E106+E107+E108</f>
        <v>28.34</v>
      </c>
      <c r="F109" s="61">
        <f t="shared" si="10"/>
        <v>99.42</v>
      </c>
      <c r="G109" s="61">
        <f t="shared" si="10"/>
        <v>741.52</v>
      </c>
      <c r="H109" s="61">
        <f t="shared" si="10"/>
        <v>3.0500000000000003</v>
      </c>
      <c r="I109" s="61">
        <f t="shared" si="10"/>
        <v>0.19500000000000001</v>
      </c>
      <c r="J109" s="61">
        <f t="shared" si="10"/>
        <v>0.17150000000000004</v>
      </c>
      <c r="K109" s="61">
        <f t="shared" si="10"/>
        <v>137.24</v>
      </c>
      <c r="L109" s="61">
        <f t="shared" si="10"/>
        <v>311.20000000000005</v>
      </c>
      <c r="M109" s="61">
        <f t="shared" si="10"/>
        <v>322.95</v>
      </c>
      <c r="N109" s="61">
        <f t="shared" si="10"/>
        <v>36.83</v>
      </c>
      <c r="O109" s="61">
        <f t="shared" si="10"/>
        <v>1.9900000000000002</v>
      </c>
      <c r="P109" s="61">
        <f t="shared" si="10"/>
        <v>150.07</v>
      </c>
    </row>
    <row r="110" spans="1:17" ht="15.95" customHeight="1">
      <c r="A110" s="79"/>
      <c r="B110" s="41"/>
      <c r="C110" s="48"/>
      <c r="D110" s="61"/>
      <c r="E110" s="61"/>
      <c r="F110" s="61"/>
      <c r="G110" s="61"/>
      <c r="H110" s="32"/>
      <c r="I110" s="32"/>
      <c r="J110" s="32"/>
      <c r="K110" s="32"/>
      <c r="L110" s="32"/>
      <c r="M110" s="32"/>
      <c r="N110" s="32"/>
      <c r="O110" s="32"/>
      <c r="P110" s="32"/>
    </row>
    <row r="111" spans="1:17" ht="15.95" customHeight="1">
      <c r="A111" s="79"/>
      <c r="B111" s="85" t="s">
        <v>41</v>
      </c>
      <c r="C111" s="48"/>
      <c r="D111" s="35"/>
      <c r="E111" s="35"/>
      <c r="F111" s="35"/>
      <c r="G111" s="35"/>
      <c r="H111" s="32"/>
      <c r="I111" s="32"/>
      <c r="J111" s="32"/>
      <c r="K111" s="32"/>
      <c r="L111" s="32"/>
      <c r="M111" s="32"/>
      <c r="N111" s="32"/>
      <c r="O111" s="32"/>
      <c r="P111" s="32"/>
    </row>
    <row r="112" spans="1:17" ht="15.95" customHeight="1">
      <c r="A112" s="100" t="s">
        <v>114</v>
      </c>
      <c r="B112" s="98" t="s">
        <v>101</v>
      </c>
      <c r="C112" s="109">
        <v>60</v>
      </c>
      <c r="D112" s="101">
        <v>1.72</v>
      </c>
      <c r="E112" s="101">
        <v>1.62</v>
      </c>
      <c r="F112" s="101">
        <v>7.42</v>
      </c>
      <c r="G112" s="101">
        <v>27.52</v>
      </c>
      <c r="H112" s="101">
        <v>1.82</v>
      </c>
      <c r="I112" s="101">
        <v>3.4000000000000002E-2</v>
      </c>
      <c r="J112" s="101">
        <v>2.4E-2</v>
      </c>
      <c r="K112" s="101">
        <v>8.4</v>
      </c>
      <c r="L112" s="101">
        <v>15.24</v>
      </c>
      <c r="M112" s="101">
        <v>19.5</v>
      </c>
      <c r="N112" s="101">
        <v>0.28000000000000003</v>
      </c>
      <c r="O112" s="101">
        <v>0.04</v>
      </c>
      <c r="P112" s="101">
        <v>0.86</v>
      </c>
    </row>
    <row r="113" spans="1:16" ht="15.95" customHeight="1">
      <c r="A113" s="75">
        <v>88</v>
      </c>
      <c r="B113" s="50" t="s">
        <v>88</v>
      </c>
      <c r="C113" s="32">
        <v>250</v>
      </c>
      <c r="D113" s="32">
        <v>1.8</v>
      </c>
      <c r="E113" s="32">
        <v>4.9800000000000004</v>
      </c>
      <c r="F113" s="32">
        <v>8.1300000000000008</v>
      </c>
      <c r="G113" s="32">
        <v>84.48</v>
      </c>
      <c r="H113" s="32">
        <v>10.77</v>
      </c>
      <c r="I113" s="32">
        <v>0.05</v>
      </c>
      <c r="J113" s="32">
        <v>0.05</v>
      </c>
      <c r="K113" s="32"/>
      <c r="L113" s="32">
        <v>49.25</v>
      </c>
      <c r="M113" s="32">
        <v>49</v>
      </c>
      <c r="N113" s="32">
        <v>22.12</v>
      </c>
      <c r="O113" s="32">
        <v>0.82</v>
      </c>
      <c r="P113" s="32">
        <v>92.02</v>
      </c>
    </row>
    <row r="114" spans="1:16" ht="15.95" customHeight="1">
      <c r="A114" s="81">
        <v>312</v>
      </c>
      <c r="B114" s="50" t="s">
        <v>148</v>
      </c>
      <c r="C114" s="67">
        <v>180</v>
      </c>
      <c r="D114" s="39">
        <v>3.69</v>
      </c>
      <c r="E114" s="39">
        <v>2.8</v>
      </c>
      <c r="F114" s="39">
        <v>32.950000000000003</v>
      </c>
      <c r="G114" s="39">
        <v>131.66999999999999</v>
      </c>
      <c r="H114" s="36">
        <v>11.5</v>
      </c>
      <c r="I114" s="33">
        <v>0.14000000000000001</v>
      </c>
      <c r="J114" s="33">
        <v>0.13</v>
      </c>
      <c r="K114" s="33"/>
      <c r="L114" s="33">
        <v>38.950000000000003</v>
      </c>
      <c r="M114" s="33">
        <v>46.3</v>
      </c>
      <c r="N114" s="33">
        <v>23.3</v>
      </c>
      <c r="O114" s="33">
        <v>1.21</v>
      </c>
      <c r="P114" s="33">
        <v>112.13</v>
      </c>
    </row>
    <row r="115" spans="1:16" ht="15.95" customHeight="1">
      <c r="A115" s="75">
        <v>463</v>
      </c>
      <c r="B115" s="33" t="s">
        <v>145</v>
      </c>
      <c r="C115" s="40">
        <v>100</v>
      </c>
      <c r="D115" s="66">
        <v>8.3000000000000007</v>
      </c>
      <c r="E115" s="66">
        <v>9.6999999999999993</v>
      </c>
      <c r="F115" s="66">
        <v>11.9</v>
      </c>
      <c r="G115" s="66">
        <v>138</v>
      </c>
      <c r="H115" s="32">
        <v>7.6</v>
      </c>
      <c r="I115" s="32">
        <v>0.05</v>
      </c>
      <c r="J115" s="32">
        <v>0.05</v>
      </c>
      <c r="K115" s="32">
        <v>0.1</v>
      </c>
      <c r="L115" s="32">
        <v>27.8</v>
      </c>
      <c r="M115" s="32">
        <v>117.1</v>
      </c>
      <c r="N115" s="32">
        <v>19.7</v>
      </c>
      <c r="O115" s="32">
        <v>1.42</v>
      </c>
      <c r="P115" s="32">
        <v>125.21</v>
      </c>
    </row>
    <row r="116" spans="1:16" ht="15.95" customHeight="1">
      <c r="A116" s="75">
        <v>699</v>
      </c>
      <c r="B116" s="50" t="s">
        <v>97</v>
      </c>
      <c r="C116" s="40">
        <v>200</v>
      </c>
      <c r="D116" s="66">
        <v>6</v>
      </c>
      <c r="E116" s="66">
        <v>0.1</v>
      </c>
      <c r="F116" s="66">
        <v>34.200000000000003</v>
      </c>
      <c r="G116" s="66">
        <v>115</v>
      </c>
      <c r="H116" s="32">
        <v>12</v>
      </c>
      <c r="I116" s="32">
        <v>0.02</v>
      </c>
      <c r="J116" s="32">
        <v>0.02</v>
      </c>
      <c r="K116" s="32">
        <v>142</v>
      </c>
      <c r="L116" s="32">
        <v>52.02</v>
      </c>
      <c r="M116" s="32">
        <v>11.5</v>
      </c>
      <c r="N116" s="32">
        <v>7.63</v>
      </c>
      <c r="O116" s="32">
        <v>0.24</v>
      </c>
      <c r="P116" s="32">
        <v>99.78</v>
      </c>
    </row>
    <row r="117" spans="1:16" ht="15.95" customHeight="1">
      <c r="A117" s="78" t="s">
        <v>114</v>
      </c>
      <c r="B117" s="50" t="s">
        <v>137</v>
      </c>
      <c r="C117" s="34">
        <v>50</v>
      </c>
      <c r="D117" s="32">
        <v>3.9</v>
      </c>
      <c r="E117" s="32">
        <v>0.7</v>
      </c>
      <c r="F117" s="32">
        <v>15.9</v>
      </c>
      <c r="G117" s="32">
        <v>105</v>
      </c>
      <c r="H117" s="32">
        <v>1.2</v>
      </c>
      <c r="I117" s="32">
        <v>0.01</v>
      </c>
      <c r="J117" s="32">
        <v>0</v>
      </c>
      <c r="K117" s="32">
        <v>0.02</v>
      </c>
      <c r="L117" s="32">
        <v>32</v>
      </c>
      <c r="M117" s="32">
        <v>93</v>
      </c>
      <c r="N117" s="32">
        <v>2.2999999999999998</v>
      </c>
      <c r="O117" s="32">
        <v>0.06</v>
      </c>
      <c r="P117" s="32">
        <v>4.9000000000000004</v>
      </c>
    </row>
    <row r="118" spans="1:16" ht="15.95" customHeight="1">
      <c r="A118" s="78" t="s">
        <v>114</v>
      </c>
      <c r="B118" s="50" t="s">
        <v>29</v>
      </c>
      <c r="C118" s="34">
        <v>50</v>
      </c>
      <c r="D118" s="32">
        <v>3.8</v>
      </c>
      <c r="E118" s="32">
        <v>0.4</v>
      </c>
      <c r="F118" s="32">
        <v>16.100000000000001</v>
      </c>
      <c r="G118" s="32">
        <v>118</v>
      </c>
      <c r="H118" s="32">
        <v>1.6</v>
      </c>
      <c r="I118" s="32">
        <v>0.03</v>
      </c>
      <c r="J118" s="32">
        <v>0</v>
      </c>
      <c r="K118" s="32">
        <v>0.01</v>
      </c>
      <c r="L118" s="32">
        <v>62</v>
      </c>
      <c r="M118" s="32">
        <v>87</v>
      </c>
      <c r="N118" s="32">
        <v>33</v>
      </c>
      <c r="O118" s="32">
        <v>0.02</v>
      </c>
      <c r="P118" s="32">
        <v>2.8</v>
      </c>
    </row>
    <row r="119" spans="1:16" ht="15.95" customHeight="1">
      <c r="A119" s="20" t="s">
        <v>114</v>
      </c>
      <c r="B119" s="98" t="s">
        <v>16</v>
      </c>
      <c r="C119" s="98">
        <v>100</v>
      </c>
      <c r="D119" s="98">
        <v>0.26</v>
      </c>
      <c r="E119" s="98">
        <v>0.17</v>
      </c>
      <c r="F119" s="98">
        <v>13.81</v>
      </c>
      <c r="G119" s="98">
        <v>52</v>
      </c>
      <c r="H119" s="98">
        <v>12.23</v>
      </c>
      <c r="I119" s="98">
        <v>4.7E-2</v>
      </c>
      <c r="J119" s="98">
        <v>3.2000000000000001E-2</v>
      </c>
      <c r="K119" s="98">
        <v>0</v>
      </c>
      <c r="L119" s="98">
        <v>25.6</v>
      </c>
      <c r="M119" s="98">
        <v>14.77</v>
      </c>
      <c r="N119" s="98">
        <v>14.4</v>
      </c>
      <c r="O119" s="98">
        <v>3.52</v>
      </c>
      <c r="P119" s="98">
        <v>162.44</v>
      </c>
    </row>
    <row r="120" spans="1:16" s="15" customFormat="1" ht="15" customHeight="1">
      <c r="A120" s="79"/>
      <c r="B120" s="41" t="s">
        <v>32</v>
      </c>
      <c r="C120" s="35"/>
      <c r="D120" s="35">
        <f>D112+D113+D114+D115+D116+D117+D118+D119</f>
        <v>29.470000000000002</v>
      </c>
      <c r="E120" s="35">
        <f t="shared" ref="E120:P120" si="11">E112+E113+E114+E115+E116+E117+E118+E119</f>
        <v>20.470000000000002</v>
      </c>
      <c r="F120" s="35">
        <f t="shared" si="11"/>
        <v>140.41</v>
      </c>
      <c r="G120" s="35">
        <f t="shared" si="11"/>
        <v>771.67</v>
      </c>
      <c r="H120" s="35">
        <f t="shared" si="11"/>
        <v>58.72</v>
      </c>
      <c r="I120" s="35">
        <f t="shared" si="11"/>
        <v>0.38100000000000006</v>
      </c>
      <c r="J120" s="35">
        <f t="shared" si="11"/>
        <v>0.30600000000000005</v>
      </c>
      <c r="K120" s="35">
        <f t="shared" si="11"/>
        <v>150.53</v>
      </c>
      <c r="L120" s="35">
        <f t="shared" si="11"/>
        <v>302.86</v>
      </c>
      <c r="M120" s="35">
        <f t="shared" si="11"/>
        <v>438.16999999999996</v>
      </c>
      <c r="N120" s="35">
        <f t="shared" si="11"/>
        <v>122.73</v>
      </c>
      <c r="O120" s="35">
        <f t="shared" si="11"/>
        <v>7.33</v>
      </c>
      <c r="P120" s="35">
        <f t="shared" si="11"/>
        <v>600.14</v>
      </c>
    </row>
    <row r="121" spans="1:16" ht="15.75" hidden="1" customHeight="1">
      <c r="A121" s="79"/>
      <c r="B121" s="85"/>
      <c r="C121" s="35"/>
      <c r="D121" s="35"/>
      <c r="E121" s="35"/>
      <c r="F121" s="35"/>
      <c r="G121" s="35"/>
      <c r="H121" s="32"/>
      <c r="I121" s="32"/>
      <c r="J121" s="32"/>
      <c r="K121" s="32"/>
      <c r="L121" s="32"/>
      <c r="M121" s="32"/>
      <c r="N121" s="32"/>
      <c r="O121" s="32"/>
      <c r="P121" s="32"/>
    </row>
    <row r="122" spans="1:16" ht="15.75" hidden="1" customHeight="1">
      <c r="A122" s="75"/>
      <c r="B122" s="33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</row>
    <row r="123" spans="1:16" ht="15.75" hidden="1" customHeight="1">
      <c r="A123" s="75"/>
      <c r="B123" s="33"/>
      <c r="C123" s="32"/>
      <c r="D123" s="69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</row>
    <row r="124" spans="1:16" ht="15.75" hidden="1" customHeight="1">
      <c r="A124" s="89"/>
      <c r="B124" s="50"/>
      <c r="C124" s="35"/>
      <c r="D124" s="61"/>
      <c r="E124" s="61"/>
      <c r="F124" s="61"/>
      <c r="G124" s="61"/>
      <c r="H124" s="32"/>
      <c r="I124" s="61"/>
      <c r="J124" s="32"/>
      <c r="K124" s="32"/>
      <c r="L124" s="32"/>
      <c r="M124" s="32"/>
      <c r="N124" s="32"/>
      <c r="O124" s="32"/>
      <c r="P124" s="32"/>
    </row>
    <row r="125" spans="1:16" ht="15.95" customHeight="1">
      <c r="A125" s="89"/>
      <c r="B125" s="49" t="s">
        <v>63</v>
      </c>
      <c r="C125" s="35"/>
      <c r="D125" s="61">
        <f>D109+D120</f>
        <v>46.66</v>
      </c>
      <c r="E125" s="61">
        <f t="shared" ref="E125:P125" si="12">E109+E120</f>
        <v>48.81</v>
      </c>
      <c r="F125" s="61">
        <f t="shared" si="12"/>
        <v>239.82999999999998</v>
      </c>
      <c r="G125" s="61">
        <f t="shared" si="12"/>
        <v>1513.19</v>
      </c>
      <c r="H125" s="61">
        <f t="shared" si="12"/>
        <v>61.769999999999996</v>
      </c>
      <c r="I125" s="61">
        <f t="shared" si="12"/>
        <v>0.57600000000000007</v>
      </c>
      <c r="J125" s="61">
        <f t="shared" si="12"/>
        <v>0.47750000000000009</v>
      </c>
      <c r="K125" s="61">
        <f t="shared" si="12"/>
        <v>287.77</v>
      </c>
      <c r="L125" s="61">
        <f t="shared" si="12"/>
        <v>614.06000000000006</v>
      </c>
      <c r="M125" s="61">
        <f t="shared" si="12"/>
        <v>761.11999999999989</v>
      </c>
      <c r="N125" s="61">
        <f t="shared" si="12"/>
        <v>159.56</v>
      </c>
      <c r="O125" s="61">
        <f t="shared" si="12"/>
        <v>9.32</v>
      </c>
      <c r="P125" s="61">
        <f t="shared" si="12"/>
        <v>750.21</v>
      </c>
    </row>
    <row r="126" spans="1:16">
      <c r="A126" s="84"/>
      <c r="B126" s="46"/>
      <c r="C126" s="46"/>
      <c r="D126" s="46"/>
      <c r="E126" s="46"/>
      <c r="F126" s="46"/>
      <c r="G126" s="46"/>
      <c r="H126" s="45"/>
      <c r="I126" s="45"/>
      <c r="J126" s="45"/>
      <c r="K126" s="46"/>
      <c r="L126" s="46"/>
      <c r="M126" s="46"/>
      <c r="N126" s="46"/>
      <c r="O126" s="46"/>
      <c r="P126" s="46"/>
    </row>
    <row r="127" spans="1:16">
      <c r="A127" s="84"/>
      <c r="B127" s="46"/>
      <c r="C127" s="46"/>
      <c r="D127" s="46"/>
      <c r="E127" s="46"/>
      <c r="F127" s="46"/>
      <c r="G127" s="46"/>
      <c r="H127" s="45"/>
      <c r="I127" s="45"/>
      <c r="J127" s="45"/>
      <c r="K127" s="46"/>
      <c r="L127" s="46"/>
      <c r="M127" s="46"/>
      <c r="N127" s="46"/>
      <c r="O127" s="46"/>
      <c r="P127" s="46"/>
    </row>
    <row r="128" spans="1:16">
      <c r="A128" s="84"/>
      <c r="B128" s="46"/>
      <c r="C128" s="46"/>
      <c r="D128" s="46"/>
      <c r="E128" s="46"/>
      <c r="F128" s="46"/>
      <c r="G128" s="46"/>
      <c r="H128" s="45"/>
      <c r="I128" s="45"/>
      <c r="J128" s="45"/>
      <c r="K128" s="46"/>
      <c r="L128" s="46"/>
      <c r="M128" s="46"/>
      <c r="N128" s="46"/>
      <c r="O128" s="46"/>
      <c r="P128" s="46"/>
    </row>
    <row r="129" spans="1:16">
      <c r="A129" s="84"/>
      <c r="B129" s="46"/>
      <c r="C129" s="46"/>
      <c r="D129" s="46"/>
      <c r="E129" s="46"/>
      <c r="F129" s="46"/>
      <c r="G129" s="46"/>
      <c r="H129" s="45"/>
      <c r="I129" s="45"/>
      <c r="J129" s="45"/>
      <c r="K129" s="46"/>
      <c r="L129" s="46"/>
      <c r="M129" s="46"/>
      <c r="N129" s="46"/>
      <c r="O129" s="46"/>
      <c r="P129" s="46"/>
    </row>
    <row r="130" spans="1:16" ht="21.75" customHeight="1">
      <c r="A130" s="137" t="s">
        <v>19</v>
      </c>
      <c r="B130" s="130" t="s">
        <v>20</v>
      </c>
      <c r="C130" s="130" t="s">
        <v>21</v>
      </c>
      <c r="D130" s="132"/>
      <c r="E130" s="133"/>
      <c r="F130" s="134"/>
      <c r="G130" s="130" t="s">
        <v>23</v>
      </c>
      <c r="H130" s="24"/>
      <c r="I130" s="24"/>
      <c r="J130" s="24"/>
      <c r="K130" s="24"/>
      <c r="L130" s="24"/>
      <c r="M130" s="24"/>
      <c r="N130" s="24"/>
      <c r="O130" s="24"/>
      <c r="P130" s="24"/>
    </row>
    <row r="131" spans="1:16" ht="28.5" customHeight="1">
      <c r="A131" s="138"/>
      <c r="B131" s="139"/>
      <c r="C131" s="131"/>
      <c r="D131" s="31" t="s">
        <v>24</v>
      </c>
      <c r="E131" s="31" t="s">
        <v>25</v>
      </c>
      <c r="F131" s="31" t="s">
        <v>26</v>
      </c>
      <c r="G131" s="139"/>
      <c r="H131" s="156" t="str">
        <f>H100</f>
        <v>витамин С, мг</v>
      </c>
      <c r="I131" s="156" t="str">
        <f t="shared" ref="I131:P131" si="13">I100</f>
        <v>Витамин В1,мг</v>
      </c>
      <c r="J131" s="156" t="str">
        <f t="shared" si="13"/>
        <v>Витамин В2,мг</v>
      </c>
      <c r="K131" s="156" t="str">
        <f t="shared" si="13"/>
        <v>Витамин А, мкг</v>
      </c>
      <c r="L131" s="156" t="str">
        <f t="shared" si="13"/>
        <v>Ca,мг</v>
      </c>
      <c r="M131" s="156" t="str">
        <f t="shared" si="13"/>
        <v>P,мг</v>
      </c>
      <c r="N131" s="156" t="str">
        <f t="shared" si="13"/>
        <v>Mg,мг</v>
      </c>
      <c r="O131" s="156" t="str">
        <f t="shared" si="13"/>
        <v>Fe,мг</v>
      </c>
      <c r="P131" s="156" t="str">
        <f t="shared" si="13"/>
        <v>K,мг</v>
      </c>
    </row>
    <row r="132" spans="1:16" ht="63" customHeight="1">
      <c r="A132" s="96">
        <v>1</v>
      </c>
      <c r="B132" s="31">
        <v>2</v>
      </c>
      <c r="C132" s="31">
        <v>3</v>
      </c>
      <c r="D132" s="31">
        <v>4</v>
      </c>
      <c r="E132" s="31">
        <v>5</v>
      </c>
      <c r="F132" s="31">
        <v>6</v>
      </c>
      <c r="G132" s="31">
        <v>7</v>
      </c>
      <c r="H132" s="157"/>
      <c r="I132" s="157"/>
      <c r="J132" s="157"/>
      <c r="K132" s="157"/>
      <c r="L132" s="157"/>
      <c r="M132" s="157"/>
      <c r="N132" s="157"/>
      <c r="O132" s="157"/>
      <c r="P132" s="157"/>
    </row>
    <row r="133" spans="1:16" ht="15.95" customHeight="1">
      <c r="A133" s="79"/>
      <c r="B133" s="85" t="s">
        <v>46</v>
      </c>
      <c r="C133" s="48"/>
      <c r="D133" s="48"/>
      <c r="E133" s="48"/>
      <c r="F133" s="48"/>
      <c r="G133" s="48"/>
      <c r="H133" s="49"/>
      <c r="I133" s="49"/>
      <c r="J133" s="49"/>
      <c r="K133" s="49"/>
      <c r="L133" s="49"/>
      <c r="M133" s="49"/>
      <c r="N133" s="49"/>
      <c r="O133" s="49"/>
      <c r="P133" s="49"/>
    </row>
    <row r="134" spans="1:16" ht="15.95" customHeight="1">
      <c r="A134" s="75">
        <v>222</v>
      </c>
      <c r="B134" s="33" t="s">
        <v>139</v>
      </c>
      <c r="C134" s="35" t="s">
        <v>79</v>
      </c>
      <c r="D134" s="36">
        <v>5.8</v>
      </c>
      <c r="E134" s="36">
        <v>19.2</v>
      </c>
      <c r="F134" s="36">
        <v>40.200000000000003</v>
      </c>
      <c r="G134" s="36">
        <v>444.8</v>
      </c>
      <c r="H134" s="33">
        <v>4.3999999999999997E-2</v>
      </c>
      <c r="I134" s="33">
        <v>0.15</v>
      </c>
      <c r="J134" s="33">
        <v>0.54</v>
      </c>
      <c r="K134" s="33">
        <v>129.13999999999999</v>
      </c>
      <c r="L134" s="33">
        <v>453.5</v>
      </c>
      <c r="M134" s="33">
        <v>274.3</v>
      </c>
      <c r="N134" s="33">
        <v>43.97</v>
      </c>
      <c r="O134" s="33">
        <v>1.63</v>
      </c>
      <c r="P134" s="33">
        <v>183.21</v>
      </c>
    </row>
    <row r="135" spans="1:16" ht="15.95" customHeight="1">
      <c r="A135" s="75">
        <v>376</v>
      </c>
      <c r="B135" s="50" t="s">
        <v>78</v>
      </c>
      <c r="C135" s="32" t="s">
        <v>79</v>
      </c>
      <c r="D135" s="33">
        <v>0.53</v>
      </c>
      <c r="E135" s="33">
        <v>0</v>
      </c>
      <c r="F135" s="33">
        <v>9.4700000000000006</v>
      </c>
      <c r="G135" s="33">
        <v>40</v>
      </c>
      <c r="H135" s="33">
        <v>0.03</v>
      </c>
      <c r="I135" s="33"/>
      <c r="J135" s="33"/>
      <c r="K135" s="33"/>
      <c r="L135" s="33">
        <v>11.1</v>
      </c>
      <c r="M135" s="33">
        <v>2.8</v>
      </c>
      <c r="N135" s="33">
        <v>1.4</v>
      </c>
      <c r="O135" s="33">
        <v>0.28000000000000003</v>
      </c>
      <c r="P135" s="33">
        <v>8.6</v>
      </c>
    </row>
    <row r="136" spans="1:16" ht="15.95" customHeight="1">
      <c r="A136" s="78" t="s">
        <v>114</v>
      </c>
      <c r="B136" s="50" t="s">
        <v>3</v>
      </c>
      <c r="C136" s="68">
        <v>50</v>
      </c>
      <c r="D136" s="33">
        <v>3.75</v>
      </c>
      <c r="E136" s="33">
        <v>1.45</v>
      </c>
      <c r="F136" s="33">
        <v>18.7</v>
      </c>
      <c r="G136" s="33">
        <v>131</v>
      </c>
      <c r="H136" s="33">
        <v>1.84</v>
      </c>
      <c r="I136" s="33">
        <v>0.06</v>
      </c>
      <c r="J136" s="33">
        <v>1.25</v>
      </c>
      <c r="K136" s="33">
        <v>0</v>
      </c>
      <c r="L136" s="33">
        <v>46</v>
      </c>
      <c r="M136" s="33">
        <v>32.5</v>
      </c>
      <c r="N136" s="33">
        <v>6.5</v>
      </c>
      <c r="O136" s="33">
        <v>0.6</v>
      </c>
      <c r="P136" s="33">
        <v>13</v>
      </c>
    </row>
    <row r="137" spans="1:16" ht="15.95" customHeight="1">
      <c r="A137" s="20">
        <v>15</v>
      </c>
      <c r="B137" s="105" t="s">
        <v>142</v>
      </c>
      <c r="C137" s="110">
        <v>20</v>
      </c>
      <c r="D137" s="106">
        <v>4.82</v>
      </c>
      <c r="E137" s="106">
        <v>5.9</v>
      </c>
      <c r="F137" s="106">
        <v>0.06</v>
      </c>
      <c r="G137" s="106">
        <v>73</v>
      </c>
      <c r="H137" s="101">
        <v>0</v>
      </c>
      <c r="I137" s="101">
        <v>0.03</v>
      </c>
      <c r="J137" s="101">
        <v>1.7999999999999999E-2</v>
      </c>
      <c r="K137" s="101">
        <v>100</v>
      </c>
      <c r="L137" s="101">
        <v>42</v>
      </c>
      <c r="M137" s="101">
        <v>76.8</v>
      </c>
      <c r="N137" s="101">
        <v>4.8</v>
      </c>
      <c r="O137" s="101">
        <v>1</v>
      </c>
      <c r="P137" s="101">
        <v>26</v>
      </c>
    </row>
    <row r="138" spans="1:16" ht="15.95" customHeight="1">
      <c r="A138" s="104" t="s">
        <v>114</v>
      </c>
      <c r="B138" s="98" t="s">
        <v>134</v>
      </c>
      <c r="C138" s="111">
        <v>60</v>
      </c>
      <c r="D138" s="101">
        <v>0.72</v>
      </c>
      <c r="E138" s="101">
        <v>2.86</v>
      </c>
      <c r="F138" s="101">
        <v>19.54</v>
      </c>
      <c r="G138" s="101">
        <v>90</v>
      </c>
      <c r="H138" s="101">
        <v>0.11</v>
      </c>
      <c r="I138" s="101">
        <v>2E-3</v>
      </c>
      <c r="J138" s="101">
        <v>8.9999999999999993E-3</v>
      </c>
      <c r="K138" s="101">
        <v>18.38</v>
      </c>
      <c r="L138" s="101">
        <v>1.0999999999999999E-2</v>
      </c>
      <c r="M138" s="101">
        <v>3.1</v>
      </c>
      <c r="N138" s="101">
        <v>1.49</v>
      </c>
      <c r="O138" s="101">
        <v>0.02</v>
      </c>
      <c r="P138" s="101">
        <v>10.71</v>
      </c>
    </row>
    <row r="139" spans="1:16" ht="15.95" customHeight="1">
      <c r="A139" s="79"/>
      <c r="B139" s="41" t="s">
        <v>32</v>
      </c>
      <c r="C139" s="36"/>
      <c r="D139" s="61">
        <f>D134+D135+D136+D137+D138</f>
        <v>15.620000000000001</v>
      </c>
      <c r="E139" s="61">
        <f t="shared" ref="E139:P139" si="14">E134+E135+E136+E137+E138</f>
        <v>29.409999999999997</v>
      </c>
      <c r="F139" s="61">
        <f t="shared" si="14"/>
        <v>87.97</v>
      </c>
      <c r="G139" s="61">
        <f t="shared" si="14"/>
        <v>778.8</v>
      </c>
      <c r="H139" s="61">
        <f t="shared" si="14"/>
        <v>2.024</v>
      </c>
      <c r="I139" s="61">
        <f t="shared" si="14"/>
        <v>0.24199999999999999</v>
      </c>
      <c r="J139" s="61">
        <f t="shared" si="14"/>
        <v>1.8169999999999999</v>
      </c>
      <c r="K139" s="61">
        <f t="shared" si="14"/>
        <v>247.51999999999998</v>
      </c>
      <c r="L139" s="61">
        <f t="shared" si="14"/>
        <v>552.61099999999999</v>
      </c>
      <c r="M139" s="61">
        <f t="shared" si="14"/>
        <v>389.50000000000006</v>
      </c>
      <c r="N139" s="61">
        <f t="shared" si="14"/>
        <v>58.16</v>
      </c>
      <c r="O139" s="61">
        <f t="shared" si="14"/>
        <v>3.53</v>
      </c>
      <c r="P139" s="61">
        <f t="shared" si="14"/>
        <v>241.52</v>
      </c>
    </row>
    <row r="140" spans="1:16" ht="15.95" customHeight="1">
      <c r="A140" s="79"/>
      <c r="B140" s="41"/>
      <c r="C140" s="41"/>
      <c r="D140" s="61"/>
      <c r="E140" s="61"/>
      <c r="F140" s="61"/>
      <c r="G140" s="61"/>
      <c r="H140" s="32"/>
      <c r="I140" s="32"/>
      <c r="J140" s="32"/>
      <c r="K140" s="32"/>
      <c r="L140" s="32"/>
      <c r="M140" s="32"/>
      <c r="N140" s="32"/>
      <c r="O140" s="32"/>
      <c r="P140" s="32"/>
    </row>
    <row r="141" spans="1:16" ht="15.95" customHeight="1">
      <c r="A141" s="79"/>
      <c r="B141" s="85" t="s">
        <v>47</v>
      </c>
      <c r="C141" s="41"/>
      <c r="D141" s="35"/>
      <c r="E141" s="35"/>
      <c r="F141" s="35"/>
      <c r="G141" s="35"/>
      <c r="H141" s="32"/>
      <c r="I141" s="32"/>
      <c r="J141" s="32"/>
      <c r="K141" s="32"/>
      <c r="L141" s="32"/>
      <c r="M141" s="32"/>
      <c r="N141" s="32"/>
      <c r="O141" s="32"/>
      <c r="P141" s="32"/>
    </row>
    <row r="142" spans="1:16" ht="15.95" customHeight="1">
      <c r="A142" s="20" t="s">
        <v>114</v>
      </c>
      <c r="B142" s="98" t="s">
        <v>84</v>
      </c>
      <c r="C142" s="102">
        <v>60</v>
      </c>
      <c r="D142" s="107">
        <v>0.72</v>
      </c>
      <c r="E142" s="107">
        <v>2.83</v>
      </c>
      <c r="F142" s="107">
        <v>7.62</v>
      </c>
      <c r="G142" s="107">
        <v>46.5</v>
      </c>
      <c r="H142" s="98">
        <v>4.5</v>
      </c>
      <c r="I142" s="98">
        <v>1.4999999999999999E-2</v>
      </c>
      <c r="J142" s="98">
        <v>0.03</v>
      </c>
      <c r="K142" s="98">
        <v>0</v>
      </c>
      <c r="L142" s="98">
        <v>24</v>
      </c>
      <c r="M142" s="98">
        <v>22.5</v>
      </c>
      <c r="N142" s="98">
        <v>5.42</v>
      </c>
      <c r="O142" s="98">
        <v>4.2000000000000003E-2</v>
      </c>
      <c r="P142" s="98">
        <v>0.8</v>
      </c>
    </row>
    <row r="143" spans="1:16" ht="15.95" customHeight="1">
      <c r="A143" s="75">
        <v>112</v>
      </c>
      <c r="B143" s="50" t="s">
        <v>95</v>
      </c>
      <c r="C143" s="35">
        <v>250</v>
      </c>
      <c r="D143" s="36">
        <v>2.56</v>
      </c>
      <c r="E143" s="36">
        <v>2.78</v>
      </c>
      <c r="F143" s="36">
        <v>15.68</v>
      </c>
      <c r="G143" s="36">
        <v>109</v>
      </c>
      <c r="H143" s="33">
        <v>6.08</v>
      </c>
      <c r="I143" s="33">
        <v>0.09</v>
      </c>
      <c r="J143" s="33">
        <v>0.05</v>
      </c>
      <c r="K143" s="33">
        <v>0</v>
      </c>
      <c r="L143" s="33">
        <v>39.5</v>
      </c>
      <c r="M143" s="33">
        <v>57.72</v>
      </c>
      <c r="N143" s="33">
        <v>23.8</v>
      </c>
      <c r="O143" s="33">
        <v>1</v>
      </c>
      <c r="P143" s="33">
        <v>80.92</v>
      </c>
    </row>
    <row r="144" spans="1:16" ht="15.95" customHeight="1">
      <c r="A144" s="75">
        <v>265</v>
      </c>
      <c r="B144" s="33" t="s">
        <v>85</v>
      </c>
      <c r="C144" s="38" t="s">
        <v>99</v>
      </c>
      <c r="D144" s="54">
        <v>28</v>
      </c>
      <c r="E144" s="54">
        <v>28.05</v>
      </c>
      <c r="F144" s="54">
        <v>44.23</v>
      </c>
      <c r="G144" s="54">
        <v>547</v>
      </c>
      <c r="H144" s="33">
        <v>1.1299999999999999</v>
      </c>
      <c r="I144" s="33">
        <v>0.1</v>
      </c>
      <c r="J144" s="33">
        <v>0.21</v>
      </c>
      <c r="K144" s="33">
        <v>258.3</v>
      </c>
      <c r="L144" s="33">
        <v>38.97</v>
      </c>
      <c r="M144" s="33">
        <v>140.30000000000001</v>
      </c>
      <c r="N144" s="33">
        <v>16.79</v>
      </c>
      <c r="O144" s="33">
        <v>3.5</v>
      </c>
      <c r="P144" s="33">
        <v>124.02</v>
      </c>
    </row>
    <row r="145" spans="1:16" ht="15.95" customHeight="1">
      <c r="A145" s="75">
        <v>342</v>
      </c>
      <c r="B145" s="50" t="s">
        <v>111</v>
      </c>
      <c r="C145" s="38">
        <v>200</v>
      </c>
      <c r="D145" s="54">
        <v>0.16</v>
      </c>
      <c r="E145" s="54">
        <v>0.12</v>
      </c>
      <c r="F145" s="54">
        <v>28.08</v>
      </c>
      <c r="G145" s="54">
        <v>114.6</v>
      </c>
      <c r="H145" s="33">
        <v>0.4</v>
      </c>
      <c r="I145" s="33">
        <v>0.01</v>
      </c>
      <c r="J145" s="33">
        <v>0.01</v>
      </c>
      <c r="K145" s="33">
        <v>152</v>
      </c>
      <c r="L145" s="33">
        <v>45.38</v>
      </c>
      <c r="M145" s="33">
        <v>6.4</v>
      </c>
      <c r="N145" s="33">
        <v>6.34</v>
      </c>
      <c r="O145" s="33">
        <v>0.99</v>
      </c>
      <c r="P145" s="33">
        <v>63.24</v>
      </c>
    </row>
    <row r="146" spans="1:16" ht="15.95" customHeight="1">
      <c r="A146" s="78" t="s">
        <v>114</v>
      </c>
      <c r="B146" s="50" t="s">
        <v>137</v>
      </c>
      <c r="C146" s="34">
        <v>50</v>
      </c>
      <c r="D146" s="33">
        <v>3.9</v>
      </c>
      <c r="E146" s="33">
        <v>0.7</v>
      </c>
      <c r="F146" s="33">
        <v>15.9</v>
      </c>
      <c r="G146" s="33">
        <v>105</v>
      </c>
      <c r="H146" s="33">
        <v>1.2</v>
      </c>
      <c r="I146" s="33">
        <v>0.01</v>
      </c>
      <c r="J146" s="33">
        <v>0</v>
      </c>
      <c r="K146" s="33">
        <v>0.02</v>
      </c>
      <c r="L146" s="33">
        <v>32</v>
      </c>
      <c r="M146" s="33">
        <v>93</v>
      </c>
      <c r="N146" s="33">
        <v>2.2999999999999998</v>
      </c>
      <c r="O146" s="33">
        <v>0.06</v>
      </c>
      <c r="P146" s="33">
        <v>4.9000000000000004</v>
      </c>
    </row>
    <row r="147" spans="1:16" ht="15.95" customHeight="1">
      <c r="A147" s="78" t="s">
        <v>114</v>
      </c>
      <c r="B147" s="50" t="s">
        <v>29</v>
      </c>
      <c r="C147" s="34">
        <v>50</v>
      </c>
      <c r="D147" s="33">
        <v>3.8</v>
      </c>
      <c r="E147" s="33">
        <v>0.4</v>
      </c>
      <c r="F147" s="33">
        <v>16.100000000000001</v>
      </c>
      <c r="G147" s="33">
        <v>118</v>
      </c>
      <c r="H147" s="33">
        <v>1.6</v>
      </c>
      <c r="I147" s="33">
        <v>0.03</v>
      </c>
      <c r="J147" s="33">
        <v>0</v>
      </c>
      <c r="K147" s="33">
        <v>0.01</v>
      </c>
      <c r="L147" s="33">
        <v>62</v>
      </c>
      <c r="M147" s="33">
        <v>87</v>
      </c>
      <c r="N147" s="33">
        <v>33</v>
      </c>
      <c r="O147" s="33">
        <v>0.02</v>
      </c>
      <c r="P147" s="33">
        <v>2.8</v>
      </c>
    </row>
    <row r="148" spans="1:16" ht="15.95" customHeight="1">
      <c r="A148" s="78" t="s">
        <v>114</v>
      </c>
      <c r="B148" s="33" t="s">
        <v>31</v>
      </c>
      <c r="C148" s="38">
        <v>100</v>
      </c>
      <c r="D148" s="54">
        <v>1.2</v>
      </c>
      <c r="E148" s="54">
        <v>5.36</v>
      </c>
      <c r="F148" s="54">
        <v>9.85</v>
      </c>
      <c r="G148" s="36">
        <v>61</v>
      </c>
      <c r="H148" s="33">
        <v>5</v>
      </c>
      <c r="I148" s="33">
        <v>0.12</v>
      </c>
      <c r="J148" s="33">
        <v>7.4999999999999997E-2</v>
      </c>
      <c r="K148" s="33">
        <v>0</v>
      </c>
      <c r="L148" s="33">
        <v>8</v>
      </c>
      <c r="M148" s="33">
        <v>5.2</v>
      </c>
      <c r="N148" s="33">
        <v>18</v>
      </c>
      <c r="O148" s="33">
        <v>0.06</v>
      </c>
      <c r="P148" s="33">
        <v>72</v>
      </c>
    </row>
    <row r="149" spans="1:16" ht="15.95" customHeight="1">
      <c r="A149" s="20"/>
      <c r="B149" s="98"/>
      <c r="C149" s="109"/>
      <c r="D149" s="98"/>
      <c r="E149" s="98"/>
      <c r="F149" s="98"/>
      <c r="G149" s="98"/>
      <c r="H149" s="98"/>
      <c r="I149" s="98"/>
      <c r="J149" s="98"/>
      <c r="K149" s="98"/>
      <c r="L149" s="98"/>
      <c r="M149" s="98"/>
      <c r="N149" s="98"/>
      <c r="O149" s="98"/>
      <c r="P149" s="98"/>
    </row>
    <row r="150" spans="1:16" ht="14.25" customHeight="1">
      <c r="A150" s="79"/>
      <c r="B150" s="49" t="s">
        <v>32</v>
      </c>
      <c r="C150" s="35"/>
      <c r="D150" s="61">
        <f>D142+D143+D144+D145+D146+D147+D148+D149</f>
        <v>40.340000000000003</v>
      </c>
      <c r="E150" s="61">
        <f t="shared" ref="E150:P150" si="15">E142+E143+E144+E145+E146+E147+E148+E149</f>
        <v>40.239999999999995</v>
      </c>
      <c r="F150" s="61">
        <f t="shared" si="15"/>
        <v>137.46</v>
      </c>
      <c r="G150" s="61">
        <f t="shared" si="15"/>
        <v>1101.0999999999999</v>
      </c>
      <c r="H150" s="61">
        <f t="shared" si="15"/>
        <v>19.91</v>
      </c>
      <c r="I150" s="61">
        <f t="shared" si="15"/>
        <v>0.375</v>
      </c>
      <c r="J150" s="61">
        <f t="shared" si="15"/>
        <v>0.375</v>
      </c>
      <c r="K150" s="61">
        <f t="shared" si="15"/>
        <v>410.33</v>
      </c>
      <c r="L150" s="61">
        <f t="shared" si="15"/>
        <v>249.85</v>
      </c>
      <c r="M150" s="61">
        <f t="shared" si="15"/>
        <v>412.12</v>
      </c>
      <c r="N150" s="61">
        <f t="shared" si="15"/>
        <v>105.64999999999999</v>
      </c>
      <c r="O150" s="61">
        <f t="shared" si="15"/>
        <v>5.6719999999999988</v>
      </c>
      <c r="P150" s="61">
        <f t="shared" si="15"/>
        <v>348.68</v>
      </c>
    </row>
    <row r="151" spans="1:16" ht="15.75" hidden="1" customHeight="1">
      <c r="A151" s="79"/>
      <c r="B151" s="49"/>
      <c r="C151" s="35"/>
      <c r="D151" s="61"/>
      <c r="E151" s="61"/>
      <c r="F151" s="61"/>
      <c r="G151" s="61"/>
      <c r="H151" s="32"/>
      <c r="I151" s="32"/>
      <c r="J151" s="32"/>
      <c r="K151" s="32"/>
      <c r="L151" s="32"/>
      <c r="M151" s="32"/>
      <c r="N151" s="32"/>
      <c r="O151" s="32"/>
      <c r="P151" s="32"/>
    </row>
    <row r="152" spans="1:16" ht="15.75" hidden="1" customHeight="1">
      <c r="A152" s="79"/>
      <c r="B152" s="85"/>
      <c r="C152" s="35"/>
      <c r="D152" s="35"/>
      <c r="E152" s="35"/>
      <c r="F152" s="35"/>
      <c r="G152" s="35"/>
      <c r="H152" s="32"/>
      <c r="I152" s="32"/>
      <c r="J152" s="32"/>
      <c r="K152" s="32"/>
      <c r="L152" s="32"/>
      <c r="M152" s="32"/>
      <c r="N152" s="32"/>
      <c r="O152" s="32"/>
      <c r="P152" s="32"/>
    </row>
    <row r="153" spans="1:16" ht="15.75" hidden="1" customHeight="1">
      <c r="A153" s="75"/>
      <c r="B153" s="33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</row>
    <row r="154" spans="1:16" ht="15.75" hidden="1" customHeight="1">
      <c r="A154" s="75"/>
      <c r="B154" s="33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</row>
    <row r="155" spans="1:16" ht="15.75" hidden="1" customHeight="1">
      <c r="A155" s="79"/>
      <c r="B155" s="49"/>
      <c r="C155" s="35"/>
      <c r="D155" s="35"/>
      <c r="E155" s="35"/>
      <c r="F155" s="35"/>
      <c r="G155" s="35"/>
      <c r="H155" s="32"/>
      <c r="I155" s="32"/>
      <c r="J155" s="32"/>
      <c r="K155" s="32"/>
      <c r="L155" s="32"/>
      <c r="M155" s="32"/>
      <c r="N155" s="32"/>
      <c r="O155" s="32"/>
      <c r="P155" s="32"/>
    </row>
    <row r="156" spans="1:16" ht="15.75" hidden="1" customHeight="1">
      <c r="A156" s="81"/>
      <c r="B156" s="49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</row>
    <row r="157" spans="1:16" ht="15.95" customHeight="1">
      <c r="A157" s="79"/>
      <c r="B157" s="49" t="s">
        <v>63</v>
      </c>
      <c r="C157" s="35"/>
      <c r="D157" s="61">
        <f>D139+D150</f>
        <v>55.960000000000008</v>
      </c>
      <c r="E157" s="61">
        <f t="shared" ref="E157:P157" si="16">E139+E150</f>
        <v>69.649999999999991</v>
      </c>
      <c r="F157" s="61">
        <f t="shared" si="16"/>
        <v>225.43</v>
      </c>
      <c r="G157" s="61">
        <f t="shared" si="16"/>
        <v>1879.8999999999999</v>
      </c>
      <c r="H157" s="61">
        <f t="shared" si="16"/>
        <v>21.934000000000001</v>
      </c>
      <c r="I157" s="61">
        <f t="shared" si="16"/>
        <v>0.61699999999999999</v>
      </c>
      <c r="J157" s="61">
        <f t="shared" si="16"/>
        <v>2.1920000000000002</v>
      </c>
      <c r="K157" s="61">
        <f t="shared" si="16"/>
        <v>657.84999999999991</v>
      </c>
      <c r="L157" s="61">
        <f t="shared" si="16"/>
        <v>802.46100000000001</v>
      </c>
      <c r="M157" s="61">
        <f t="shared" si="16"/>
        <v>801.62000000000012</v>
      </c>
      <c r="N157" s="61">
        <f t="shared" si="16"/>
        <v>163.81</v>
      </c>
      <c r="O157" s="61">
        <f t="shared" si="16"/>
        <v>9.2019999999999982</v>
      </c>
      <c r="P157" s="61">
        <f t="shared" si="16"/>
        <v>590.20000000000005</v>
      </c>
    </row>
    <row r="158" spans="1:16">
      <c r="A158" s="84"/>
      <c r="B158" s="46"/>
      <c r="C158" s="46"/>
      <c r="D158" s="46"/>
      <c r="E158" s="46"/>
      <c r="F158" s="46"/>
      <c r="G158" s="46"/>
      <c r="H158" s="45"/>
      <c r="I158" s="45"/>
      <c r="J158" s="45"/>
      <c r="K158" s="46"/>
      <c r="L158" s="46"/>
      <c r="M158" s="46"/>
      <c r="N158" s="46"/>
      <c r="O158" s="46"/>
      <c r="P158" s="46"/>
    </row>
    <row r="159" spans="1:16" ht="6.75" customHeight="1">
      <c r="A159" s="84"/>
      <c r="B159" s="46"/>
      <c r="C159" s="46"/>
      <c r="D159" s="46"/>
      <c r="E159" s="46"/>
      <c r="F159" s="46"/>
      <c r="G159" s="46"/>
      <c r="H159" s="45"/>
      <c r="I159" s="45"/>
      <c r="J159" s="45"/>
      <c r="K159" s="46"/>
      <c r="L159" s="46"/>
      <c r="M159" s="46"/>
      <c r="N159" s="46"/>
      <c r="O159" s="46"/>
      <c r="P159" s="46"/>
    </row>
    <row r="160" spans="1:16" ht="21" hidden="1" customHeight="1">
      <c r="A160" s="84"/>
      <c r="B160" s="46"/>
      <c r="C160" s="46"/>
      <c r="D160" s="46"/>
      <c r="E160" s="46"/>
      <c r="F160" s="46"/>
      <c r="G160" s="46"/>
      <c r="H160" s="45"/>
      <c r="I160" s="45"/>
      <c r="J160" s="45"/>
      <c r="K160" s="46"/>
      <c r="L160" s="46"/>
      <c r="M160" s="46"/>
      <c r="N160" s="46"/>
      <c r="O160" s="46"/>
      <c r="P160" s="46"/>
    </row>
    <row r="161" spans="1:16" ht="23.25" customHeight="1">
      <c r="A161" s="137" t="s">
        <v>19</v>
      </c>
      <c r="B161" s="130" t="s">
        <v>20</v>
      </c>
      <c r="C161" s="130" t="s">
        <v>21</v>
      </c>
      <c r="D161" s="132" t="s">
        <v>39</v>
      </c>
      <c r="E161" s="133"/>
      <c r="F161" s="134"/>
      <c r="G161" s="130" t="s">
        <v>23</v>
      </c>
      <c r="H161" s="24"/>
      <c r="I161" s="24"/>
      <c r="J161" s="24"/>
      <c r="K161" s="24"/>
      <c r="L161" s="24"/>
      <c r="M161" s="24"/>
      <c r="N161" s="24"/>
      <c r="O161" s="24"/>
      <c r="P161" s="24"/>
    </row>
    <row r="162" spans="1:16" ht="30.75" customHeight="1">
      <c r="A162" s="138"/>
      <c r="B162" s="139"/>
      <c r="C162" s="131"/>
      <c r="D162" s="31" t="s">
        <v>24</v>
      </c>
      <c r="E162" s="31" t="s">
        <v>25</v>
      </c>
      <c r="F162" s="31" t="s">
        <v>26</v>
      </c>
      <c r="G162" s="139"/>
      <c r="H162" s="156" t="str">
        <f t="shared" ref="H162:P162" si="17">H131</f>
        <v>витамин С, мг</v>
      </c>
      <c r="I162" s="156" t="str">
        <f t="shared" si="17"/>
        <v>Витамин В1,мг</v>
      </c>
      <c r="J162" s="156" t="str">
        <f t="shared" si="17"/>
        <v>Витамин В2,мг</v>
      </c>
      <c r="K162" s="156" t="str">
        <f t="shared" si="17"/>
        <v>Витамин А, мкг</v>
      </c>
      <c r="L162" s="156" t="str">
        <f t="shared" si="17"/>
        <v>Ca,мг</v>
      </c>
      <c r="M162" s="156" t="str">
        <f t="shared" si="17"/>
        <v>P,мг</v>
      </c>
      <c r="N162" s="156" t="str">
        <f t="shared" si="17"/>
        <v>Mg,мг</v>
      </c>
      <c r="O162" s="156" t="str">
        <f t="shared" si="17"/>
        <v>Fe,мг</v>
      </c>
      <c r="P162" s="156" t="str">
        <f t="shared" si="17"/>
        <v>K,мг</v>
      </c>
    </row>
    <row r="163" spans="1:16" ht="57" customHeight="1">
      <c r="A163" s="96">
        <v>1</v>
      </c>
      <c r="B163" s="31">
        <v>2</v>
      </c>
      <c r="C163" s="31">
        <v>3</v>
      </c>
      <c r="D163" s="31">
        <v>4</v>
      </c>
      <c r="E163" s="31">
        <v>5</v>
      </c>
      <c r="F163" s="31">
        <v>6</v>
      </c>
      <c r="G163" s="31">
        <v>7</v>
      </c>
      <c r="H163" s="157"/>
      <c r="I163" s="157"/>
      <c r="J163" s="157"/>
      <c r="K163" s="157"/>
      <c r="L163" s="157"/>
      <c r="M163" s="157"/>
      <c r="N163" s="157"/>
      <c r="O163" s="157"/>
      <c r="P163" s="157"/>
    </row>
    <row r="164" spans="1:16" ht="15.95" customHeight="1">
      <c r="A164" s="79"/>
      <c r="B164" s="85" t="s">
        <v>53</v>
      </c>
      <c r="C164" s="48"/>
      <c r="D164" s="48"/>
      <c r="E164" s="48"/>
      <c r="F164" s="48"/>
      <c r="G164" s="48"/>
      <c r="H164" s="49"/>
      <c r="I164" s="49"/>
      <c r="J164" s="49"/>
      <c r="K164" s="49"/>
      <c r="L164" s="49"/>
      <c r="M164" s="49"/>
      <c r="N164" s="49"/>
      <c r="O164" s="49"/>
      <c r="P164" s="49"/>
    </row>
    <row r="165" spans="1:16" ht="15.95" customHeight="1">
      <c r="A165" s="75">
        <v>173</v>
      </c>
      <c r="B165" s="33" t="s">
        <v>133</v>
      </c>
      <c r="C165" s="50" t="s">
        <v>135</v>
      </c>
      <c r="D165" s="32">
        <v>8.2100000000000009</v>
      </c>
      <c r="E165" s="32">
        <v>12.21</v>
      </c>
      <c r="F165" s="32">
        <v>45.6</v>
      </c>
      <c r="G165" s="32">
        <v>325.55</v>
      </c>
      <c r="H165" s="32">
        <v>0.87</v>
      </c>
      <c r="I165" s="32">
        <v>1E-3</v>
      </c>
      <c r="J165" s="32">
        <v>1.6E-2</v>
      </c>
      <c r="K165" s="32">
        <v>63.82</v>
      </c>
      <c r="L165" s="32">
        <v>144.5</v>
      </c>
      <c r="M165" s="32">
        <v>176.48</v>
      </c>
      <c r="N165" s="32">
        <v>27.85</v>
      </c>
      <c r="O165" s="32">
        <v>1.93</v>
      </c>
      <c r="P165" s="32">
        <v>187.3</v>
      </c>
    </row>
    <row r="166" spans="1:16" ht="15.95" customHeight="1">
      <c r="A166" s="75">
        <v>694</v>
      </c>
      <c r="B166" s="77" t="s">
        <v>77</v>
      </c>
      <c r="C166" s="50">
        <v>200</v>
      </c>
      <c r="D166" s="32">
        <v>4.7</v>
      </c>
      <c r="E166" s="32">
        <v>5</v>
      </c>
      <c r="F166" s="32">
        <v>31.8</v>
      </c>
      <c r="G166" s="32">
        <v>187</v>
      </c>
      <c r="H166" s="32">
        <v>0.39</v>
      </c>
      <c r="I166" s="32">
        <v>0.02</v>
      </c>
      <c r="J166" s="32">
        <v>0.08</v>
      </c>
      <c r="K166" s="32">
        <v>9.5</v>
      </c>
      <c r="L166" s="32">
        <v>187.99</v>
      </c>
      <c r="M166" s="32">
        <v>117.86</v>
      </c>
      <c r="N166" s="32">
        <v>18</v>
      </c>
      <c r="O166" s="32">
        <v>0.65</v>
      </c>
      <c r="P166" s="32">
        <v>111.1</v>
      </c>
    </row>
    <row r="167" spans="1:16" ht="15.95" customHeight="1">
      <c r="A167" s="75" t="s">
        <v>114</v>
      </c>
      <c r="B167" s="50" t="s">
        <v>3</v>
      </c>
      <c r="C167" s="51">
        <v>50</v>
      </c>
      <c r="D167" s="32">
        <v>3.75</v>
      </c>
      <c r="E167" s="32">
        <v>1.45</v>
      </c>
      <c r="F167" s="32">
        <v>18.7</v>
      </c>
      <c r="G167" s="32">
        <v>131</v>
      </c>
      <c r="H167" s="32">
        <v>1.84</v>
      </c>
      <c r="I167" s="32">
        <v>0.06</v>
      </c>
      <c r="J167" s="32">
        <v>1.2500000000000001E-2</v>
      </c>
      <c r="K167" s="32">
        <v>0</v>
      </c>
      <c r="L167" s="32">
        <v>46</v>
      </c>
      <c r="M167" s="32">
        <v>32.5</v>
      </c>
      <c r="N167" s="32">
        <v>6.5</v>
      </c>
      <c r="O167" s="32">
        <v>0.6</v>
      </c>
      <c r="P167" s="32">
        <v>13</v>
      </c>
    </row>
    <row r="168" spans="1:16" ht="15.95" customHeight="1">
      <c r="A168" s="86" t="s">
        <v>114</v>
      </c>
      <c r="B168" s="50" t="s">
        <v>104</v>
      </c>
      <c r="C168" s="51">
        <v>20</v>
      </c>
      <c r="D168" s="32">
        <v>5.0999999999999996</v>
      </c>
      <c r="E168" s="32">
        <v>4.5999999999999996</v>
      </c>
      <c r="F168" s="32">
        <v>0.3</v>
      </c>
      <c r="G168" s="32">
        <v>54.4</v>
      </c>
      <c r="H168" s="32">
        <v>0.72</v>
      </c>
      <c r="I168" s="32">
        <v>0</v>
      </c>
      <c r="J168" s="32">
        <v>0.01</v>
      </c>
      <c r="K168" s="32">
        <v>0</v>
      </c>
      <c r="L168" s="32">
        <v>3.6</v>
      </c>
      <c r="M168" s="32">
        <v>5.4</v>
      </c>
      <c r="N168" s="32">
        <v>2.7</v>
      </c>
      <c r="O168" s="32">
        <v>0.12</v>
      </c>
      <c r="P168" s="32">
        <v>45.6</v>
      </c>
    </row>
    <row r="169" spans="1:16" ht="15.95" customHeight="1">
      <c r="A169" s="86" t="s">
        <v>114</v>
      </c>
      <c r="B169" s="50" t="s">
        <v>5</v>
      </c>
      <c r="C169" s="51">
        <v>60</v>
      </c>
      <c r="D169" s="33">
        <v>0.106</v>
      </c>
      <c r="E169" s="33">
        <v>0.1</v>
      </c>
      <c r="F169" s="33">
        <v>14.33</v>
      </c>
      <c r="G169" s="33">
        <v>82</v>
      </c>
      <c r="H169" s="33">
        <v>0</v>
      </c>
      <c r="I169" s="33">
        <v>1.7999999999999999E-2</v>
      </c>
      <c r="J169" s="33">
        <v>0.53</v>
      </c>
      <c r="K169" s="33">
        <v>3.5</v>
      </c>
      <c r="L169" s="33">
        <v>3.5000000000000003E-2</v>
      </c>
      <c r="M169" s="33">
        <v>2.59</v>
      </c>
      <c r="N169" s="33">
        <v>0.5</v>
      </c>
      <c r="O169" s="33">
        <v>0</v>
      </c>
      <c r="P169" s="33">
        <v>10.75</v>
      </c>
    </row>
    <row r="170" spans="1:16" ht="15.95" customHeight="1">
      <c r="A170" s="79"/>
      <c r="B170" s="90" t="s">
        <v>32</v>
      </c>
      <c r="C170" s="35"/>
      <c r="D170" s="61">
        <f>D165+D167+D168+D169</f>
        <v>17.166000000000004</v>
      </c>
      <c r="E170" s="61">
        <f t="shared" ref="E170:P170" si="18">E165+E167+E168+E169</f>
        <v>18.36</v>
      </c>
      <c r="F170" s="61">
        <f t="shared" si="18"/>
        <v>78.929999999999993</v>
      </c>
      <c r="G170" s="61">
        <f t="shared" si="18"/>
        <v>592.95000000000005</v>
      </c>
      <c r="H170" s="61">
        <f t="shared" si="18"/>
        <v>3.4299999999999997</v>
      </c>
      <c r="I170" s="61">
        <f t="shared" si="18"/>
        <v>7.9000000000000001E-2</v>
      </c>
      <c r="J170" s="61">
        <f t="shared" si="18"/>
        <v>0.56850000000000001</v>
      </c>
      <c r="K170" s="61">
        <f t="shared" si="18"/>
        <v>67.319999999999993</v>
      </c>
      <c r="L170" s="61">
        <f t="shared" si="18"/>
        <v>194.13499999999999</v>
      </c>
      <c r="M170" s="61">
        <f t="shared" si="18"/>
        <v>216.97</v>
      </c>
      <c r="N170" s="61">
        <f t="shared" si="18"/>
        <v>37.550000000000004</v>
      </c>
      <c r="O170" s="61">
        <f t="shared" si="18"/>
        <v>2.65</v>
      </c>
      <c r="P170" s="61">
        <f t="shared" si="18"/>
        <v>256.64999999999998</v>
      </c>
    </row>
    <row r="171" spans="1:16" ht="15.95" customHeight="1">
      <c r="A171" s="79"/>
      <c r="B171" s="90"/>
      <c r="C171" s="41"/>
      <c r="D171" s="61"/>
      <c r="E171" s="61"/>
      <c r="F171" s="61"/>
      <c r="G171" s="61"/>
      <c r="H171" s="32"/>
      <c r="I171" s="32"/>
      <c r="J171" s="32"/>
      <c r="K171" s="32"/>
      <c r="L171" s="32"/>
      <c r="M171" s="32"/>
      <c r="N171" s="32"/>
      <c r="O171" s="32"/>
      <c r="P171" s="32"/>
    </row>
    <row r="172" spans="1:16" ht="15.95" customHeight="1">
      <c r="A172" s="79"/>
      <c r="B172" s="91" t="s">
        <v>54</v>
      </c>
      <c r="C172" s="41"/>
      <c r="D172" s="35"/>
      <c r="E172" s="35"/>
      <c r="F172" s="35"/>
      <c r="G172" s="35"/>
      <c r="H172" s="32"/>
      <c r="I172" s="32"/>
      <c r="J172" s="32"/>
      <c r="K172" s="32"/>
      <c r="L172" s="32"/>
      <c r="M172" s="32"/>
      <c r="N172" s="32"/>
      <c r="O172" s="32"/>
      <c r="P172" s="32"/>
    </row>
    <row r="173" spans="1:16" ht="15.95" customHeight="1">
      <c r="A173" s="18">
        <v>71</v>
      </c>
      <c r="B173" s="98" t="s">
        <v>12</v>
      </c>
      <c r="C173" s="101">
        <v>60</v>
      </c>
      <c r="D173" s="101">
        <v>0.48</v>
      </c>
      <c r="E173" s="101">
        <v>0.06</v>
      </c>
      <c r="F173" s="101">
        <v>5.0199999999999996</v>
      </c>
      <c r="G173" s="101">
        <v>6</v>
      </c>
      <c r="H173" s="101">
        <v>0.21</v>
      </c>
      <c r="I173" s="101">
        <v>1.2E-2</v>
      </c>
      <c r="J173" s="101">
        <v>0.06</v>
      </c>
      <c r="K173" s="101">
        <v>0</v>
      </c>
      <c r="L173" s="101">
        <v>13.8</v>
      </c>
      <c r="M173" s="101">
        <v>14.4</v>
      </c>
      <c r="N173" s="101">
        <v>0.81</v>
      </c>
      <c r="O173" s="101">
        <v>0.36</v>
      </c>
      <c r="P173" s="101">
        <v>0.6</v>
      </c>
    </row>
    <row r="174" spans="1:16" ht="15.95" customHeight="1">
      <c r="A174" s="81">
        <v>96</v>
      </c>
      <c r="B174" s="50" t="s">
        <v>82</v>
      </c>
      <c r="C174" s="50">
        <v>250</v>
      </c>
      <c r="D174" s="33">
        <v>2.6</v>
      </c>
      <c r="E174" s="33">
        <v>2.5</v>
      </c>
      <c r="F174" s="33">
        <v>16.98</v>
      </c>
      <c r="G174" s="33">
        <v>100.8</v>
      </c>
      <c r="H174" s="52">
        <v>8.3699999999999992</v>
      </c>
      <c r="I174" s="33">
        <v>0.09</v>
      </c>
      <c r="J174" s="33">
        <v>0.06</v>
      </c>
      <c r="K174" s="33">
        <v>0</v>
      </c>
      <c r="L174" s="33">
        <v>9.15</v>
      </c>
      <c r="M174" s="33">
        <v>46.72</v>
      </c>
      <c r="N174" s="33">
        <v>24.17</v>
      </c>
      <c r="O174" s="33">
        <v>1.03</v>
      </c>
      <c r="P174" s="33">
        <v>0.92</v>
      </c>
    </row>
    <row r="175" spans="1:16" ht="15.95" customHeight="1">
      <c r="A175" s="82">
        <v>304</v>
      </c>
      <c r="B175" s="50" t="s">
        <v>89</v>
      </c>
      <c r="C175" s="73">
        <v>180</v>
      </c>
      <c r="D175" s="66">
        <v>4.4000000000000004</v>
      </c>
      <c r="E175" s="66">
        <v>6.5</v>
      </c>
      <c r="F175" s="66">
        <v>44</v>
      </c>
      <c r="G175" s="66">
        <v>252.13</v>
      </c>
      <c r="H175" s="32"/>
      <c r="I175" s="32">
        <v>0.03</v>
      </c>
      <c r="J175" s="32">
        <v>0.02</v>
      </c>
      <c r="K175" s="32">
        <v>36</v>
      </c>
      <c r="L175" s="32">
        <v>51.36</v>
      </c>
      <c r="M175" s="32">
        <v>43.3</v>
      </c>
      <c r="N175" s="32">
        <v>19.600000000000001</v>
      </c>
      <c r="O175" s="32">
        <v>0.63</v>
      </c>
      <c r="P175" s="32">
        <v>28.69</v>
      </c>
    </row>
    <row r="176" spans="1:16" ht="15.95" customHeight="1">
      <c r="A176" s="20">
        <v>451</v>
      </c>
      <c r="B176" s="33" t="s">
        <v>157</v>
      </c>
      <c r="C176" s="40" t="s">
        <v>18</v>
      </c>
      <c r="D176" s="66">
        <v>22.93</v>
      </c>
      <c r="E176" s="66">
        <v>24.82</v>
      </c>
      <c r="F176" s="66">
        <v>48.49</v>
      </c>
      <c r="G176" s="66">
        <v>286</v>
      </c>
      <c r="H176" s="32">
        <v>2.4</v>
      </c>
      <c r="I176" s="32">
        <v>0.6</v>
      </c>
      <c r="J176" s="32">
        <v>0.15</v>
      </c>
      <c r="K176" s="32">
        <v>0.8</v>
      </c>
      <c r="L176" s="32">
        <v>10.5</v>
      </c>
      <c r="M176" s="32">
        <v>171.1</v>
      </c>
      <c r="N176" s="32">
        <v>22.2</v>
      </c>
      <c r="O176" s="32">
        <v>1.5</v>
      </c>
      <c r="P176" s="32">
        <v>15</v>
      </c>
    </row>
    <row r="177" spans="1:21" ht="15.95" customHeight="1">
      <c r="A177" s="82">
        <v>388</v>
      </c>
      <c r="B177" s="50" t="s">
        <v>115</v>
      </c>
      <c r="C177" s="53">
        <v>200</v>
      </c>
      <c r="D177" s="66">
        <v>0.6</v>
      </c>
      <c r="E177" s="66">
        <v>0.28000000000000003</v>
      </c>
      <c r="F177" s="66">
        <v>20.76</v>
      </c>
      <c r="G177" s="66">
        <v>88.2</v>
      </c>
      <c r="H177" s="32">
        <v>10</v>
      </c>
      <c r="I177" s="32">
        <v>0.01</v>
      </c>
      <c r="J177" s="32">
        <v>7.0000000000000007E-2</v>
      </c>
      <c r="K177" s="32">
        <v>146</v>
      </c>
      <c r="L177" s="32">
        <v>116.7</v>
      </c>
      <c r="M177" s="32">
        <v>2.13</v>
      </c>
      <c r="N177" s="32">
        <v>3.44</v>
      </c>
      <c r="O177" s="71">
        <v>0.63</v>
      </c>
      <c r="P177" s="32">
        <v>10.34</v>
      </c>
    </row>
    <row r="178" spans="1:21" ht="15.95" customHeight="1">
      <c r="A178" s="78" t="s">
        <v>114</v>
      </c>
      <c r="B178" s="50" t="s">
        <v>137</v>
      </c>
      <c r="C178" s="51">
        <v>50</v>
      </c>
      <c r="D178" s="32">
        <v>3.9</v>
      </c>
      <c r="E178" s="32">
        <v>0.7</v>
      </c>
      <c r="F178" s="32">
        <v>15.9</v>
      </c>
      <c r="G178" s="32">
        <v>105</v>
      </c>
      <c r="H178" s="32">
        <v>1.2</v>
      </c>
      <c r="I178" s="32">
        <v>0.01</v>
      </c>
      <c r="J178" s="32">
        <v>0</v>
      </c>
      <c r="K178" s="32">
        <v>0.02</v>
      </c>
      <c r="L178" s="32">
        <v>32</v>
      </c>
      <c r="M178" s="32">
        <v>93</v>
      </c>
      <c r="N178" s="32">
        <v>2.2999999999999998</v>
      </c>
      <c r="O178" s="32">
        <v>0.06</v>
      </c>
      <c r="P178" s="32">
        <v>4.9000000000000004</v>
      </c>
    </row>
    <row r="179" spans="1:21" ht="15.95" customHeight="1">
      <c r="A179" s="78" t="s">
        <v>114</v>
      </c>
      <c r="B179" s="50" t="s">
        <v>29</v>
      </c>
      <c r="C179" s="51">
        <v>50</v>
      </c>
      <c r="D179" s="32">
        <v>3.8</v>
      </c>
      <c r="E179" s="32">
        <v>0.4</v>
      </c>
      <c r="F179" s="32">
        <v>16.100000000000001</v>
      </c>
      <c r="G179" s="32">
        <v>118</v>
      </c>
      <c r="H179" s="32">
        <v>1.6</v>
      </c>
      <c r="I179" s="32">
        <v>0.03</v>
      </c>
      <c r="J179" s="32">
        <v>0</v>
      </c>
      <c r="K179" s="32">
        <v>0.01</v>
      </c>
      <c r="L179" s="32">
        <v>62</v>
      </c>
      <c r="M179" s="32">
        <v>87</v>
      </c>
      <c r="N179" s="32">
        <v>33</v>
      </c>
      <c r="O179" s="32">
        <v>0.02</v>
      </c>
      <c r="P179" s="32">
        <v>2.8</v>
      </c>
    </row>
    <row r="180" spans="1:21" ht="15.95" customHeight="1">
      <c r="A180" s="20" t="s">
        <v>114</v>
      </c>
      <c r="B180" s="98" t="s">
        <v>16</v>
      </c>
      <c r="C180" s="98">
        <v>100</v>
      </c>
      <c r="D180" s="98">
        <v>0.26</v>
      </c>
      <c r="E180" s="98">
        <v>0.17</v>
      </c>
      <c r="F180" s="98">
        <v>13.81</v>
      </c>
      <c r="G180" s="98">
        <v>52</v>
      </c>
      <c r="H180" s="98">
        <v>12.23</v>
      </c>
      <c r="I180" s="98">
        <v>4.7E-2</v>
      </c>
      <c r="J180" s="98">
        <v>3.2000000000000001E-2</v>
      </c>
      <c r="K180" s="98">
        <v>0</v>
      </c>
      <c r="L180" s="98">
        <v>25.6</v>
      </c>
      <c r="M180" s="98">
        <v>14.77</v>
      </c>
      <c r="N180" s="98">
        <v>14.4</v>
      </c>
      <c r="O180" s="98">
        <v>3.52</v>
      </c>
      <c r="P180" s="98">
        <v>162.44</v>
      </c>
    </row>
    <row r="181" spans="1:21" ht="20.25" customHeight="1">
      <c r="A181" s="79"/>
      <c r="B181" s="90" t="s">
        <v>32</v>
      </c>
      <c r="C181" s="41"/>
      <c r="D181" s="61">
        <f>D173+D174+D175+D177+D178+D179+D180</f>
        <v>16.040000000000003</v>
      </c>
      <c r="E181" s="61">
        <f t="shared" ref="E181:P181" si="19">E173+E174+E175+E177+E178+E179+E180</f>
        <v>10.61</v>
      </c>
      <c r="F181" s="61">
        <f t="shared" si="19"/>
        <v>132.57000000000002</v>
      </c>
      <c r="G181" s="61">
        <f t="shared" si="19"/>
        <v>722.13</v>
      </c>
      <c r="H181" s="61">
        <f t="shared" si="19"/>
        <v>33.61</v>
      </c>
      <c r="I181" s="61">
        <f t="shared" si="19"/>
        <v>0.22900000000000004</v>
      </c>
      <c r="J181" s="61">
        <f t="shared" si="19"/>
        <v>0.24199999999999999</v>
      </c>
      <c r="K181" s="61">
        <f t="shared" si="19"/>
        <v>182.03</v>
      </c>
      <c r="L181" s="61">
        <f t="shared" si="19"/>
        <v>310.61</v>
      </c>
      <c r="M181" s="61">
        <f t="shared" si="19"/>
        <v>301.31999999999994</v>
      </c>
      <c r="N181" s="61">
        <f t="shared" si="19"/>
        <v>97.72</v>
      </c>
      <c r="O181" s="61">
        <f t="shared" si="19"/>
        <v>6.25</v>
      </c>
      <c r="P181" s="61">
        <f t="shared" si="19"/>
        <v>210.69</v>
      </c>
    </row>
    <row r="182" spans="1:21" ht="0.75" customHeight="1">
      <c r="A182" s="79"/>
      <c r="B182" s="90"/>
      <c r="C182" s="41"/>
      <c r="D182" s="61"/>
      <c r="E182" s="61"/>
      <c r="F182" s="61"/>
      <c r="G182" s="61"/>
      <c r="H182" s="32">
        <f>SUM(H173:H181)</f>
        <v>69.62</v>
      </c>
      <c r="I182" s="32"/>
      <c r="J182" s="32"/>
      <c r="K182" s="32"/>
      <c r="L182" s="32"/>
      <c r="M182" s="32"/>
      <c r="N182" s="32"/>
      <c r="O182" s="32"/>
      <c r="P182" s="32"/>
    </row>
    <row r="183" spans="1:21" ht="15.75" hidden="1" customHeight="1">
      <c r="A183" s="79"/>
      <c r="B183" s="91"/>
      <c r="C183" s="41"/>
      <c r="D183" s="35"/>
      <c r="E183" s="35"/>
      <c r="F183" s="35"/>
      <c r="G183" s="35"/>
      <c r="H183" s="32"/>
      <c r="I183" s="32"/>
      <c r="J183" s="32"/>
      <c r="K183" s="32"/>
      <c r="L183" s="32"/>
      <c r="M183" s="32"/>
      <c r="N183" s="32"/>
      <c r="O183" s="32"/>
      <c r="P183" s="32"/>
    </row>
    <row r="184" spans="1:21" ht="15.75" hidden="1" customHeight="1">
      <c r="A184" s="75"/>
      <c r="B184" s="33"/>
      <c r="C184" s="50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</row>
    <row r="185" spans="1:21" ht="15.75" hidden="1" customHeight="1">
      <c r="A185" s="75"/>
      <c r="B185" s="33"/>
      <c r="C185" s="50"/>
      <c r="D185" s="70"/>
      <c r="E185" s="70"/>
      <c r="F185" s="70"/>
      <c r="G185" s="70"/>
      <c r="H185" s="32"/>
      <c r="I185" s="32"/>
      <c r="J185" s="32"/>
      <c r="K185" s="32"/>
      <c r="L185" s="32"/>
      <c r="M185" s="32"/>
      <c r="N185" s="32"/>
      <c r="O185" s="32"/>
      <c r="P185" s="32"/>
    </row>
    <row r="186" spans="1:21" ht="15.75" hidden="1" customHeight="1">
      <c r="A186" s="75"/>
      <c r="B186" s="33"/>
      <c r="C186" s="50"/>
      <c r="D186" s="70"/>
      <c r="E186" s="70"/>
      <c r="F186" s="70"/>
      <c r="G186" s="70"/>
      <c r="H186" s="32"/>
      <c r="I186" s="32"/>
      <c r="J186" s="32"/>
      <c r="K186" s="32"/>
      <c r="L186" s="32"/>
      <c r="M186" s="32"/>
      <c r="N186" s="32"/>
      <c r="O186" s="32"/>
      <c r="P186" s="32"/>
    </row>
    <row r="187" spans="1:21" ht="15.75" hidden="1" customHeight="1">
      <c r="A187" s="81"/>
      <c r="B187" s="49"/>
      <c r="C187" s="50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</row>
    <row r="188" spans="1:21" ht="18" customHeight="1">
      <c r="A188" s="92"/>
      <c r="B188" s="90" t="s">
        <v>63</v>
      </c>
      <c r="C188" s="41">
        <f>SUM(C173:C187)</f>
        <v>890</v>
      </c>
      <c r="D188" s="61">
        <f>D170+D181</f>
        <v>33.206000000000003</v>
      </c>
      <c r="E188" s="61">
        <f t="shared" ref="E188:P188" si="20">E170+E181</f>
        <v>28.97</v>
      </c>
      <c r="F188" s="61">
        <f t="shared" si="20"/>
        <v>211.5</v>
      </c>
      <c r="G188" s="61">
        <f t="shared" si="20"/>
        <v>1315.08</v>
      </c>
      <c r="H188" s="61">
        <f t="shared" si="20"/>
        <v>37.04</v>
      </c>
      <c r="I188" s="61">
        <f t="shared" si="20"/>
        <v>0.30800000000000005</v>
      </c>
      <c r="J188" s="61">
        <f t="shared" si="20"/>
        <v>0.8105</v>
      </c>
      <c r="K188" s="61">
        <f t="shared" si="20"/>
        <v>249.35</v>
      </c>
      <c r="L188" s="61">
        <f t="shared" si="20"/>
        <v>504.745</v>
      </c>
      <c r="M188" s="61">
        <f t="shared" si="20"/>
        <v>518.29</v>
      </c>
      <c r="N188" s="61">
        <f t="shared" si="20"/>
        <v>135.27000000000001</v>
      </c>
      <c r="O188" s="61">
        <f t="shared" si="20"/>
        <v>8.9</v>
      </c>
      <c r="P188" s="61">
        <f t="shared" si="20"/>
        <v>467.34</v>
      </c>
      <c r="U188" t="s">
        <v>144</v>
      </c>
    </row>
    <row r="189" spans="1:21" ht="26.25" customHeight="1">
      <c r="A189" s="84"/>
      <c r="B189" s="46"/>
      <c r="C189" s="46"/>
      <c r="D189" s="46"/>
      <c r="E189" s="46"/>
      <c r="F189" s="46"/>
      <c r="G189" s="46"/>
      <c r="H189" s="45"/>
      <c r="I189" s="45"/>
      <c r="J189" s="45"/>
      <c r="K189" s="46"/>
      <c r="L189" s="46"/>
      <c r="M189" s="46"/>
      <c r="N189" s="46"/>
      <c r="O189" s="46"/>
      <c r="P189" s="46"/>
    </row>
    <row r="190" spans="1:21" ht="23.25" customHeight="1">
      <c r="A190" s="137" t="s">
        <v>19</v>
      </c>
      <c r="B190" s="130" t="s">
        <v>20</v>
      </c>
      <c r="C190" s="130" t="s">
        <v>21</v>
      </c>
      <c r="D190" s="132" t="s">
        <v>39</v>
      </c>
      <c r="E190" s="133"/>
      <c r="F190" s="134"/>
      <c r="G190" s="130" t="s">
        <v>23</v>
      </c>
      <c r="H190" s="24"/>
      <c r="I190" s="24"/>
      <c r="J190" s="24"/>
      <c r="K190" s="24"/>
      <c r="L190" s="24"/>
      <c r="M190" s="24"/>
      <c r="N190" s="24"/>
      <c r="O190" s="24"/>
      <c r="P190" s="24"/>
    </row>
    <row r="191" spans="1:21" ht="21.75" customHeight="1">
      <c r="A191" s="138"/>
      <c r="B191" s="139"/>
      <c r="C191" s="139"/>
      <c r="D191" s="31" t="s">
        <v>24</v>
      </c>
      <c r="E191" s="31" t="s">
        <v>25</v>
      </c>
      <c r="F191" s="31" t="s">
        <v>26</v>
      </c>
      <c r="G191" s="139"/>
      <c r="H191" s="156" t="str">
        <f>H162</f>
        <v>витамин С, мг</v>
      </c>
      <c r="I191" s="156" t="str">
        <f>I162</f>
        <v>Витамин В1,мг</v>
      </c>
      <c r="J191" s="156" t="str">
        <f>J162</f>
        <v>Витамин В2,мг</v>
      </c>
      <c r="K191" s="156" t="str">
        <f>K162</f>
        <v>Витамин А, мкг</v>
      </c>
      <c r="L191" s="156" t="str">
        <f>L162</f>
        <v>Ca,мг</v>
      </c>
      <c r="M191" s="156" t="s">
        <v>125</v>
      </c>
      <c r="N191" s="156" t="str">
        <f>N162</f>
        <v>Mg,мг</v>
      </c>
      <c r="O191" s="156" t="str">
        <f>O162</f>
        <v>Fe,мг</v>
      </c>
      <c r="P191" s="156" t="str">
        <f>P162</f>
        <v>K,мг</v>
      </c>
    </row>
    <row r="192" spans="1:21" ht="75" customHeight="1">
      <c r="A192" s="96">
        <v>1</v>
      </c>
      <c r="B192" s="31">
        <v>2</v>
      </c>
      <c r="C192" s="31">
        <v>3</v>
      </c>
      <c r="D192" s="31">
        <v>4</v>
      </c>
      <c r="E192" s="31">
        <v>5</v>
      </c>
      <c r="F192" s="31">
        <v>6</v>
      </c>
      <c r="G192" s="31">
        <v>7</v>
      </c>
      <c r="H192" s="157"/>
      <c r="I192" s="157"/>
      <c r="J192" s="157"/>
      <c r="K192" s="157"/>
      <c r="L192" s="157"/>
      <c r="M192" s="157"/>
      <c r="N192" s="157"/>
      <c r="O192" s="157"/>
      <c r="P192" s="157"/>
    </row>
    <row r="193" spans="1:16" ht="15.95" customHeight="1">
      <c r="A193" s="79"/>
      <c r="B193" s="85" t="s">
        <v>55</v>
      </c>
      <c r="C193" s="48"/>
      <c r="D193" s="48"/>
      <c r="E193" s="48"/>
      <c r="F193" s="48"/>
      <c r="G193" s="48"/>
      <c r="H193" s="49"/>
      <c r="I193" s="49"/>
      <c r="J193" s="49"/>
      <c r="K193" s="49"/>
      <c r="L193" s="49"/>
      <c r="M193" s="49"/>
      <c r="N193" s="49"/>
      <c r="O193" s="49"/>
      <c r="P193" s="49"/>
    </row>
    <row r="194" spans="1:16" ht="15.95" customHeight="1">
      <c r="A194" s="75">
        <v>175</v>
      </c>
      <c r="B194" s="33" t="s">
        <v>132</v>
      </c>
      <c r="C194" s="41" t="s">
        <v>0</v>
      </c>
      <c r="D194" s="35">
        <v>5.8</v>
      </c>
      <c r="E194" s="35">
        <v>10.67</v>
      </c>
      <c r="F194" s="35">
        <v>41.48</v>
      </c>
      <c r="G194" s="35">
        <v>286.36</v>
      </c>
      <c r="H194" s="32">
        <v>0.91</v>
      </c>
      <c r="I194" s="32">
        <v>0.09</v>
      </c>
      <c r="J194" s="32">
        <v>1.2E-2</v>
      </c>
      <c r="K194" s="32">
        <v>14.09</v>
      </c>
      <c r="L194" s="32">
        <v>145.19999999999999</v>
      </c>
      <c r="M194" s="32">
        <v>146.4</v>
      </c>
      <c r="N194" s="32">
        <v>33.9</v>
      </c>
      <c r="O194" s="32">
        <v>0.78</v>
      </c>
      <c r="P194" s="32">
        <v>83.2</v>
      </c>
    </row>
    <row r="195" spans="1:16" ht="15.95" customHeight="1">
      <c r="A195" s="75">
        <v>694</v>
      </c>
      <c r="B195" s="77" t="s">
        <v>77</v>
      </c>
      <c r="C195" s="50">
        <v>200</v>
      </c>
      <c r="D195" s="32">
        <v>4.7</v>
      </c>
      <c r="E195" s="32">
        <v>5</v>
      </c>
      <c r="F195" s="32">
        <v>31.8</v>
      </c>
      <c r="G195" s="32">
        <v>187</v>
      </c>
      <c r="H195" s="32">
        <v>0.39</v>
      </c>
      <c r="I195" s="32">
        <v>0.02</v>
      </c>
      <c r="J195" s="32">
        <v>8.0000000000000002E-3</v>
      </c>
      <c r="K195" s="32">
        <v>9.5</v>
      </c>
      <c r="L195" s="32">
        <v>187.99</v>
      </c>
      <c r="M195" s="32">
        <v>117.86</v>
      </c>
      <c r="N195" s="32">
        <v>18</v>
      </c>
      <c r="O195" s="32">
        <v>0.65</v>
      </c>
      <c r="P195" s="32">
        <v>211.1</v>
      </c>
    </row>
    <row r="196" spans="1:16" ht="15.95" customHeight="1">
      <c r="A196" s="20">
        <v>15</v>
      </c>
      <c r="B196" s="105" t="s">
        <v>142</v>
      </c>
      <c r="C196" s="102">
        <v>20</v>
      </c>
      <c r="D196" s="106">
        <v>4.82</v>
      </c>
      <c r="E196" s="106">
        <v>5.9</v>
      </c>
      <c r="F196" s="106">
        <v>0.06</v>
      </c>
      <c r="G196" s="106">
        <v>73</v>
      </c>
      <c r="H196" s="101">
        <v>0</v>
      </c>
      <c r="I196" s="101">
        <v>0.03</v>
      </c>
      <c r="J196" s="101">
        <v>1.7999999999999999E-2</v>
      </c>
      <c r="K196" s="101">
        <v>100</v>
      </c>
      <c r="L196" s="101">
        <v>42</v>
      </c>
      <c r="M196" s="101">
        <v>76.8</v>
      </c>
      <c r="N196" s="101">
        <v>4.8</v>
      </c>
      <c r="O196" s="101">
        <v>1</v>
      </c>
      <c r="P196" s="101">
        <v>26</v>
      </c>
    </row>
    <row r="197" spans="1:16" ht="15.95" customHeight="1">
      <c r="A197" s="75" t="s">
        <v>114</v>
      </c>
      <c r="B197" s="50" t="s">
        <v>3</v>
      </c>
      <c r="C197" s="51">
        <v>50</v>
      </c>
      <c r="D197" s="32">
        <v>3.75</v>
      </c>
      <c r="E197" s="32">
        <v>1.45</v>
      </c>
      <c r="F197" s="32">
        <v>18.7</v>
      </c>
      <c r="G197" s="32">
        <v>131</v>
      </c>
      <c r="H197" s="32">
        <v>1.84</v>
      </c>
      <c r="I197" s="32">
        <v>0.06</v>
      </c>
      <c r="J197" s="32">
        <v>1.2500000000000001E-2</v>
      </c>
      <c r="K197" s="32">
        <v>0</v>
      </c>
      <c r="L197" s="32">
        <v>46</v>
      </c>
      <c r="M197" s="32">
        <v>32.5</v>
      </c>
      <c r="N197" s="32">
        <v>6.5</v>
      </c>
      <c r="O197" s="32">
        <v>0.6</v>
      </c>
      <c r="P197" s="32">
        <v>13</v>
      </c>
    </row>
    <row r="198" spans="1:16" ht="15.95" customHeight="1">
      <c r="A198" s="75" t="s">
        <v>114</v>
      </c>
      <c r="B198" s="50" t="s">
        <v>134</v>
      </c>
      <c r="C198" s="51">
        <v>70</v>
      </c>
      <c r="D198" s="32">
        <v>0.72</v>
      </c>
      <c r="E198" s="32">
        <v>2.86</v>
      </c>
      <c r="F198" s="32">
        <v>19.54</v>
      </c>
      <c r="G198" s="32">
        <v>70</v>
      </c>
      <c r="H198" s="32">
        <v>0.22</v>
      </c>
      <c r="I198" s="32">
        <v>4.0000000000000001E-3</v>
      </c>
      <c r="J198" s="32">
        <v>1.7999999999999999E-2</v>
      </c>
      <c r="K198" s="32">
        <v>56.76</v>
      </c>
      <c r="L198" s="32">
        <v>2.1999999999999999E-2</v>
      </c>
      <c r="M198" s="32">
        <v>4.2</v>
      </c>
      <c r="N198" s="32">
        <v>2.98</v>
      </c>
      <c r="O198" s="32">
        <v>0.04</v>
      </c>
      <c r="P198" s="32">
        <v>21.42</v>
      </c>
    </row>
    <row r="199" spans="1:16" ht="15.95" customHeight="1">
      <c r="A199" s="79"/>
      <c r="B199" s="49" t="s">
        <v>32</v>
      </c>
      <c r="C199" s="41"/>
      <c r="D199" s="61">
        <f>D194+D195+D196+D197+D198</f>
        <v>19.79</v>
      </c>
      <c r="E199" s="61">
        <f t="shared" ref="E199:P199" si="21">E194+E195+E196+E197+E198</f>
        <v>25.88</v>
      </c>
      <c r="F199" s="61">
        <f t="shared" si="21"/>
        <v>111.58000000000001</v>
      </c>
      <c r="G199" s="61">
        <f t="shared" si="21"/>
        <v>747.36</v>
      </c>
      <c r="H199" s="61">
        <f t="shared" si="21"/>
        <v>3.3600000000000003</v>
      </c>
      <c r="I199" s="61">
        <f t="shared" si="21"/>
        <v>0.20400000000000001</v>
      </c>
      <c r="J199" s="61">
        <f t="shared" si="21"/>
        <v>6.8500000000000005E-2</v>
      </c>
      <c r="K199" s="61">
        <f t="shared" si="21"/>
        <v>180.35</v>
      </c>
      <c r="L199" s="61">
        <f t="shared" si="21"/>
        <v>421.21199999999999</v>
      </c>
      <c r="M199" s="61">
        <f t="shared" si="21"/>
        <v>377.76</v>
      </c>
      <c r="N199" s="61">
        <f t="shared" si="21"/>
        <v>66.179999999999993</v>
      </c>
      <c r="O199" s="61">
        <f t="shared" si="21"/>
        <v>3.0700000000000003</v>
      </c>
      <c r="P199" s="61">
        <f t="shared" si="21"/>
        <v>354.72</v>
      </c>
    </row>
    <row r="200" spans="1:16" ht="15.95" customHeight="1">
      <c r="A200" s="79"/>
      <c r="B200" s="49"/>
      <c r="C200" s="48"/>
      <c r="D200" s="61"/>
      <c r="E200" s="61"/>
      <c r="F200" s="61"/>
      <c r="G200" s="61"/>
      <c r="H200" s="32"/>
      <c r="I200" s="32"/>
      <c r="J200" s="32"/>
      <c r="K200" s="32"/>
      <c r="L200" s="32"/>
      <c r="M200" s="32"/>
      <c r="N200" s="32"/>
      <c r="O200" s="32"/>
      <c r="P200" s="32"/>
    </row>
    <row r="201" spans="1:16" ht="15.95" customHeight="1">
      <c r="A201" s="79"/>
      <c r="B201" s="85" t="s">
        <v>56</v>
      </c>
      <c r="C201" s="48"/>
      <c r="D201" s="35"/>
      <c r="E201" s="35"/>
      <c r="F201" s="35"/>
      <c r="G201" s="35"/>
      <c r="H201" s="32"/>
      <c r="I201" s="32"/>
      <c r="J201" s="32"/>
      <c r="K201" s="32"/>
      <c r="L201" s="32"/>
      <c r="M201" s="32"/>
      <c r="N201" s="32"/>
      <c r="O201" s="32"/>
      <c r="P201" s="32"/>
    </row>
    <row r="202" spans="1:16" ht="15.95" customHeight="1">
      <c r="A202" s="18">
        <v>71</v>
      </c>
      <c r="B202" s="98" t="s">
        <v>1</v>
      </c>
      <c r="C202" s="101">
        <v>60</v>
      </c>
      <c r="D202" s="106">
        <v>0.7</v>
      </c>
      <c r="E202" s="106">
        <v>0.1</v>
      </c>
      <c r="F202" s="106">
        <v>2.2999999999999998</v>
      </c>
      <c r="G202" s="106">
        <v>14.4</v>
      </c>
      <c r="H202" s="101">
        <v>7.5</v>
      </c>
      <c r="I202" s="101">
        <v>0.03</v>
      </c>
      <c r="J202" s="101">
        <v>2E-3</v>
      </c>
      <c r="K202" s="101">
        <v>0</v>
      </c>
      <c r="L202" s="101">
        <v>17</v>
      </c>
      <c r="M202" s="101">
        <v>13</v>
      </c>
      <c r="N202" s="101">
        <v>10</v>
      </c>
      <c r="O202" s="101">
        <v>0.9</v>
      </c>
      <c r="P202" s="101">
        <v>22</v>
      </c>
    </row>
    <row r="203" spans="1:16" ht="15.95" customHeight="1">
      <c r="A203" s="75">
        <v>102</v>
      </c>
      <c r="B203" s="50" t="s">
        <v>112</v>
      </c>
      <c r="C203" s="33">
        <v>250</v>
      </c>
      <c r="D203" s="32">
        <v>5.49</v>
      </c>
      <c r="E203" s="32">
        <v>5.27</v>
      </c>
      <c r="F203" s="32">
        <v>16.53</v>
      </c>
      <c r="G203" s="32">
        <v>148.25</v>
      </c>
      <c r="H203" s="32">
        <v>5.82</v>
      </c>
      <c r="I203" s="32">
        <v>0.23</v>
      </c>
      <c r="J203" s="32">
        <v>7.0000000000000007E-2</v>
      </c>
      <c r="K203" s="32"/>
      <c r="L203" s="32">
        <v>42.67</v>
      </c>
      <c r="M203" s="32">
        <v>58.1</v>
      </c>
      <c r="N203" s="32">
        <v>35.57</v>
      </c>
      <c r="O203" s="63">
        <v>2.0499999999999998</v>
      </c>
      <c r="P203" s="64">
        <v>102.2</v>
      </c>
    </row>
    <row r="204" spans="1:16" ht="15.95" customHeight="1">
      <c r="A204" s="75">
        <v>302</v>
      </c>
      <c r="B204" s="33" t="s">
        <v>14</v>
      </c>
      <c r="C204" s="53">
        <v>180</v>
      </c>
      <c r="D204" s="66">
        <v>10.68</v>
      </c>
      <c r="E204" s="66">
        <v>4.91</v>
      </c>
      <c r="F204" s="66">
        <v>47.8</v>
      </c>
      <c r="G204" s="66">
        <v>278</v>
      </c>
      <c r="H204" s="32"/>
      <c r="I204" s="32">
        <v>2E-3</v>
      </c>
      <c r="J204" s="32">
        <v>0.13</v>
      </c>
      <c r="K204" s="32">
        <v>82</v>
      </c>
      <c r="L204" s="32">
        <v>34.799999999999997</v>
      </c>
      <c r="M204" s="32">
        <v>118.95</v>
      </c>
      <c r="N204" s="32">
        <v>61</v>
      </c>
      <c r="O204" s="32">
        <v>3.47</v>
      </c>
      <c r="P204" s="32">
        <v>122.37</v>
      </c>
    </row>
    <row r="205" spans="1:16" ht="15.95" customHeight="1">
      <c r="A205" s="81">
        <v>462</v>
      </c>
      <c r="B205" s="33" t="s">
        <v>93</v>
      </c>
      <c r="C205" s="53" t="s">
        <v>18</v>
      </c>
      <c r="D205" s="66">
        <v>8.06</v>
      </c>
      <c r="E205" s="66">
        <v>16.93</v>
      </c>
      <c r="F205" s="66">
        <v>25.1</v>
      </c>
      <c r="G205" s="66">
        <v>119</v>
      </c>
      <c r="H205" s="32">
        <v>0.05</v>
      </c>
      <c r="I205" s="32">
        <v>0.09</v>
      </c>
      <c r="J205" s="32">
        <v>0.192</v>
      </c>
      <c r="K205" s="32">
        <v>267</v>
      </c>
      <c r="L205" s="32">
        <v>26.12</v>
      </c>
      <c r="M205" s="32">
        <v>16</v>
      </c>
      <c r="N205" s="32">
        <v>16</v>
      </c>
      <c r="O205" s="32">
        <v>0.27</v>
      </c>
      <c r="P205" s="32">
        <v>108</v>
      </c>
    </row>
    <row r="206" spans="1:16" ht="15.95" customHeight="1">
      <c r="A206" s="75">
        <v>699</v>
      </c>
      <c r="B206" s="50" t="s">
        <v>15</v>
      </c>
      <c r="C206" s="41">
        <v>200</v>
      </c>
      <c r="D206" s="35">
        <v>0.1</v>
      </c>
      <c r="E206" s="35">
        <v>0</v>
      </c>
      <c r="F206" s="35">
        <v>18.2</v>
      </c>
      <c r="G206" s="35">
        <v>93</v>
      </c>
      <c r="H206" s="32">
        <v>12</v>
      </c>
      <c r="I206" s="32">
        <v>0</v>
      </c>
      <c r="J206" s="32">
        <v>0.15</v>
      </c>
      <c r="K206" s="32">
        <v>113</v>
      </c>
      <c r="L206" s="32">
        <v>34</v>
      </c>
      <c r="M206" s="32">
        <v>16</v>
      </c>
      <c r="N206" s="32">
        <v>12</v>
      </c>
      <c r="O206" s="32">
        <v>0.2</v>
      </c>
      <c r="P206" s="32">
        <v>106</v>
      </c>
    </row>
    <row r="207" spans="1:16" ht="15.95" customHeight="1">
      <c r="A207" s="75" t="s">
        <v>114</v>
      </c>
      <c r="B207" s="50" t="s">
        <v>137</v>
      </c>
      <c r="C207" s="51">
        <v>50</v>
      </c>
      <c r="D207" s="32">
        <v>3.9</v>
      </c>
      <c r="E207" s="32">
        <v>0.7</v>
      </c>
      <c r="F207" s="32">
        <v>15.9</v>
      </c>
      <c r="G207" s="32">
        <v>105</v>
      </c>
      <c r="H207" s="32">
        <v>1.2</v>
      </c>
      <c r="I207" s="32">
        <v>0.01</v>
      </c>
      <c r="J207" s="32">
        <v>0</v>
      </c>
      <c r="K207" s="32">
        <v>0.02</v>
      </c>
      <c r="L207" s="32">
        <v>32</v>
      </c>
      <c r="M207" s="32">
        <v>93</v>
      </c>
      <c r="N207" s="32">
        <v>2.2999999999999998</v>
      </c>
      <c r="O207" s="32">
        <v>0.06</v>
      </c>
      <c r="P207" s="32">
        <v>4.9000000000000004</v>
      </c>
    </row>
    <row r="208" spans="1:16" ht="15.95" customHeight="1">
      <c r="A208" s="75" t="s">
        <v>114</v>
      </c>
      <c r="B208" s="50" t="s">
        <v>29</v>
      </c>
      <c r="C208" s="51">
        <v>50</v>
      </c>
      <c r="D208" s="32">
        <v>3.8</v>
      </c>
      <c r="E208" s="32">
        <v>0.4</v>
      </c>
      <c r="F208" s="32">
        <v>16.100000000000001</v>
      </c>
      <c r="G208" s="32">
        <v>118</v>
      </c>
      <c r="H208" s="32">
        <v>1.6</v>
      </c>
      <c r="I208" s="32">
        <v>0.03</v>
      </c>
      <c r="J208" s="32">
        <v>0</v>
      </c>
      <c r="K208" s="32">
        <v>0.01</v>
      </c>
      <c r="L208" s="32">
        <v>62</v>
      </c>
      <c r="M208" s="32">
        <v>87</v>
      </c>
      <c r="N208" s="32">
        <v>33</v>
      </c>
      <c r="O208" s="32">
        <v>0.02</v>
      </c>
      <c r="P208" s="32">
        <v>2.8</v>
      </c>
    </row>
    <row r="209" spans="1:16" ht="15.95" customHeight="1">
      <c r="A209" s="20" t="s">
        <v>114</v>
      </c>
      <c r="B209" s="98" t="s">
        <v>52</v>
      </c>
      <c r="C209" s="108">
        <v>100</v>
      </c>
      <c r="D209" s="101">
        <v>0.9</v>
      </c>
      <c r="E209" s="101">
        <v>0.2</v>
      </c>
      <c r="F209" s="101">
        <v>8.1</v>
      </c>
      <c r="G209" s="101">
        <v>43</v>
      </c>
      <c r="H209" s="101">
        <v>53</v>
      </c>
      <c r="I209" s="101">
        <v>0.04</v>
      </c>
      <c r="J209" s="101">
        <v>0.03</v>
      </c>
      <c r="K209" s="101">
        <v>180</v>
      </c>
      <c r="L209" s="101">
        <v>134</v>
      </c>
      <c r="M209" s="101">
        <v>13</v>
      </c>
      <c r="N209" s="101">
        <v>13</v>
      </c>
      <c r="O209" s="101">
        <v>0.3</v>
      </c>
      <c r="P209" s="101">
        <v>167</v>
      </c>
    </row>
    <row r="210" spans="1:16" ht="15.75" customHeight="1">
      <c r="A210" s="79"/>
      <c r="B210" s="49" t="s">
        <v>32</v>
      </c>
      <c r="C210" s="41"/>
      <c r="D210" s="61">
        <f>D202+D203+D204+D205+D206+D207+D208+D209</f>
        <v>33.629999999999995</v>
      </c>
      <c r="E210" s="61">
        <f t="shared" ref="E210:P210" si="22">E202+E203+E204+E205+E206+E207+E208+E209</f>
        <v>28.509999999999998</v>
      </c>
      <c r="F210" s="61">
        <f t="shared" si="22"/>
        <v>150.03</v>
      </c>
      <c r="G210" s="61">
        <f t="shared" si="22"/>
        <v>918.65</v>
      </c>
      <c r="H210" s="61">
        <f t="shared" si="22"/>
        <v>81.17</v>
      </c>
      <c r="I210" s="61">
        <f t="shared" si="22"/>
        <v>0.432</v>
      </c>
      <c r="J210" s="61">
        <f t="shared" si="22"/>
        <v>0.57400000000000007</v>
      </c>
      <c r="K210" s="61">
        <f t="shared" si="22"/>
        <v>642.03</v>
      </c>
      <c r="L210" s="61">
        <f t="shared" si="22"/>
        <v>382.59000000000003</v>
      </c>
      <c r="M210" s="61">
        <f t="shared" si="22"/>
        <v>415.05</v>
      </c>
      <c r="N210" s="61">
        <f t="shared" si="22"/>
        <v>182.87</v>
      </c>
      <c r="O210" s="61">
        <f t="shared" si="22"/>
        <v>7.2699999999999987</v>
      </c>
      <c r="P210" s="61">
        <f t="shared" si="22"/>
        <v>635.27</v>
      </c>
    </row>
    <row r="211" spans="1:16" ht="0.75" customHeight="1">
      <c r="A211" s="79"/>
      <c r="B211" s="49"/>
      <c r="C211" s="48"/>
      <c r="D211" s="61"/>
      <c r="E211" s="61"/>
      <c r="F211" s="61"/>
      <c r="G211" s="61"/>
      <c r="H211" s="32"/>
      <c r="I211" s="32"/>
      <c r="J211" s="32"/>
      <c r="K211" s="32"/>
      <c r="L211" s="32"/>
      <c r="M211" s="32"/>
      <c r="N211" s="32"/>
      <c r="O211" s="32"/>
      <c r="P211" s="32"/>
    </row>
    <row r="212" spans="1:16" ht="15.75" hidden="1" customHeight="1">
      <c r="A212" s="79"/>
      <c r="B212" s="85"/>
      <c r="C212" s="48"/>
      <c r="D212" s="35"/>
      <c r="E212" s="35"/>
      <c r="F212" s="35"/>
      <c r="G212" s="35"/>
      <c r="H212" s="32"/>
      <c r="I212" s="32"/>
      <c r="J212" s="32"/>
      <c r="K212" s="32"/>
      <c r="L212" s="32"/>
      <c r="M212" s="32"/>
      <c r="N212" s="32"/>
      <c r="O212" s="32"/>
      <c r="P212" s="32"/>
    </row>
    <row r="213" spans="1:16" ht="15.75" hidden="1" customHeight="1">
      <c r="A213" s="75"/>
      <c r="B213" s="33"/>
      <c r="C213" s="7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</row>
    <row r="214" spans="1:16" ht="15.75" hidden="1" customHeight="1">
      <c r="A214" s="75"/>
      <c r="B214" s="33"/>
      <c r="C214" s="72"/>
      <c r="D214" s="35"/>
      <c r="E214" s="35"/>
      <c r="F214" s="35"/>
      <c r="G214" s="35"/>
      <c r="H214" s="32"/>
      <c r="I214" s="32"/>
      <c r="J214" s="32"/>
      <c r="K214" s="32"/>
      <c r="L214" s="32"/>
      <c r="M214" s="32"/>
      <c r="N214" s="32"/>
      <c r="O214" s="32"/>
      <c r="P214" s="32"/>
    </row>
    <row r="215" spans="1:16" ht="15.75" hidden="1" customHeight="1">
      <c r="A215" s="79"/>
      <c r="B215" s="49"/>
      <c r="C215" s="48"/>
      <c r="D215" s="35"/>
      <c r="E215" s="35"/>
      <c r="F215" s="35"/>
      <c r="G215" s="35"/>
      <c r="H215" s="32"/>
      <c r="I215" s="32"/>
      <c r="J215" s="32"/>
      <c r="K215" s="32"/>
      <c r="L215" s="32"/>
      <c r="M215" s="32"/>
      <c r="N215" s="32"/>
      <c r="O215" s="32"/>
      <c r="P215" s="32"/>
    </row>
    <row r="216" spans="1:16" ht="15.75" hidden="1" customHeight="1">
      <c r="A216" s="81"/>
      <c r="B216" s="49"/>
      <c r="C216" s="49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</row>
    <row r="217" spans="1:16" ht="15.95" customHeight="1">
      <c r="A217" s="81"/>
      <c r="B217" s="49" t="s">
        <v>63</v>
      </c>
      <c r="C217" s="41"/>
      <c r="D217" s="61">
        <f>D199+D210</f>
        <v>53.419999999999995</v>
      </c>
      <c r="E217" s="61">
        <f t="shared" ref="E217:P217" si="23">E199+E210</f>
        <v>54.39</v>
      </c>
      <c r="F217" s="61">
        <f t="shared" si="23"/>
        <v>261.61</v>
      </c>
      <c r="G217" s="61">
        <f t="shared" si="23"/>
        <v>1666.01</v>
      </c>
      <c r="H217" s="61">
        <f t="shared" si="23"/>
        <v>84.53</v>
      </c>
      <c r="I217" s="61">
        <f t="shared" si="23"/>
        <v>0.63600000000000001</v>
      </c>
      <c r="J217" s="61">
        <f t="shared" si="23"/>
        <v>0.64250000000000007</v>
      </c>
      <c r="K217" s="61">
        <f t="shared" si="23"/>
        <v>822.38</v>
      </c>
      <c r="L217" s="61">
        <f t="shared" si="23"/>
        <v>803.80200000000002</v>
      </c>
      <c r="M217" s="61">
        <f t="shared" si="23"/>
        <v>792.81</v>
      </c>
      <c r="N217" s="61">
        <f t="shared" si="23"/>
        <v>249.05</v>
      </c>
      <c r="O217" s="61">
        <f t="shared" si="23"/>
        <v>10.34</v>
      </c>
      <c r="P217" s="61">
        <f t="shared" si="23"/>
        <v>989.99</v>
      </c>
    </row>
    <row r="218" spans="1:16">
      <c r="A218" s="84"/>
      <c r="B218" s="46"/>
      <c r="C218" s="46"/>
      <c r="D218" s="46"/>
      <c r="E218" s="46"/>
      <c r="F218" s="46"/>
      <c r="G218" s="46"/>
      <c r="H218" s="45"/>
      <c r="I218" s="45"/>
      <c r="J218" s="45"/>
      <c r="K218" s="46"/>
      <c r="L218" s="46"/>
      <c r="M218" s="46"/>
      <c r="N218" s="46"/>
      <c r="O218" s="46"/>
      <c r="P218" s="46"/>
    </row>
    <row r="219" spans="1:16">
      <c r="A219" s="84"/>
      <c r="B219" s="46"/>
      <c r="C219" s="46"/>
      <c r="D219" s="46"/>
      <c r="E219" s="46"/>
      <c r="F219" s="46"/>
      <c r="G219" s="46"/>
      <c r="H219" s="45"/>
      <c r="I219" s="45"/>
      <c r="J219" s="45"/>
      <c r="K219" s="46"/>
      <c r="L219" s="46"/>
      <c r="M219" s="46"/>
      <c r="N219" s="46"/>
      <c r="O219" s="46"/>
      <c r="P219" s="46"/>
    </row>
    <row r="220" spans="1:16">
      <c r="A220" s="84"/>
      <c r="B220" s="46"/>
      <c r="C220" s="46"/>
      <c r="D220" s="46"/>
      <c r="E220" s="46"/>
      <c r="F220" s="46"/>
      <c r="G220" s="46"/>
      <c r="H220" s="45"/>
      <c r="I220" s="45"/>
      <c r="J220" s="45"/>
      <c r="K220" s="46"/>
      <c r="L220" s="46"/>
      <c r="M220" s="46"/>
      <c r="N220" s="46"/>
      <c r="O220" s="46"/>
      <c r="P220" s="46"/>
    </row>
    <row r="221" spans="1:16">
      <c r="A221" s="84"/>
      <c r="B221" s="46"/>
      <c r="C221" s="46"/>
      <c r="D221" s="46"/>
      <c r="E221" s="46"/>
      <c r="F221" s="46"/>
      <c r="G221" s="46"/>
      <c r="H221" s="45"/>
      <c r="I221" s="45"/>
      <c r="J221" s="45"/>
      <c r="K221" s="46"/>
      <c r="L221" s="46"/>
      <c r="M221" s="46"/>
      <c r="N221" s="46"/>
      <c r="O221" s="46"/>
      <c r="P221" s="46"/>
    </row>
    <row r="222" spans="1:16" ht="21.75" customHeight="1">
      <c r="A222" s="137" t="s">
        <v>19</v>
      </c>
      <c r="B222" s="130" t="s">
        <v>20</v>
      </c>
      <c r="C222" s="130" t="s">
        <v>21</v>
      </c>
      <c r="D222" s="132" t="s">
        <v>39</v>
      </c>
      <c r="E222" s="133"/>
      <c r="F222" s="134"/>
      <c r="G222" s="130" t="s">
        <v>23</v>
      </c>
      <c r="H222" s="24"/>
      <c r="I222" s="24"/>
      <c r="J222" s="24"/>
      <c r="K222" s="24"/>
      <c r="L222" s="24"/>
      <c r="M222" s="24"/>
      <c r="N222" s="24"/>
      <c r="O222" s="24"/>
      <c r="P222" s="24"/>
    </row>
    <row r="223" spans="1:16" ht="25.5" customHeight="1">
      <c r="A223" s="138"/>
      <c r="B223" s="139"/>
      <c r="C223" s="139"/>
      <c r="D223" s="31" t="s">
        <v>24</v>
      </c>
      <c r="E223" s="31" t="s">
        <v>25</v>
      </c>
      <c r="F223" s="31" t="s">
        <v>26</v>
      </c>
      <c r="G223" s="139"/>
      <c r="H223" s="156" t="str">
        <f>H191</f>
        <v>витамин С, мг</v>
      </c>
      <c r="I223" s="156" t="str">
        <f>I191</f>
        <v>Витамин В1,мг</v>
      </c>
      <c r="J223" s="156" t="str">
        <f>J191</f>
        <v>Витамин В2,мг</v>
      </c>
      <c r="K223" s="156" t="str">
        <f>K191</f>
        <v>Витамин А, мкг</v>
      </c>
      <c r="L223" s="156" t="str">
        <f>L191</f>
        <v>Ca,мг</v>
      </c>
      <c r="M223" s="156" t="s">
        <v>125</v>
      </c>
      <c r="N223" s="156" t="str">
        <f>N191</f>
        <v>Mg,мг</v>
      </c>
      <c r="O223" s="156" t="str">
        <f>O191</f>
        <v>Fe,мг</v>
      </c>
      <c r="P223" s="156" t="str">
        <f>P191</f>
        <v>K,мг</v>
      </c>
    </row>
    <row r="224" spans="1:16" ht="45.75" customHeight="1">
      <c r="A224" s="96">
        <v>1</v>
      </c>
      <c r="B224" s="31">
        <v>2</v>
      </c>
      <c r="C224" s="31">
        <v>3</v>
      </c>
      <c r="D224" s="31">
        <v>4</v>
      </c>
      <c r="E224" s="31">
        <v>5</v>
      </c>
      <c r="F224" s="31">
        <v>6</v>
      </c>
      <c r="G224" s="31">
        <v>7</v>
      </c>
      <c r="H224" s="157"/>
      <c r="I224" s="157"/>
      <c r="J224" s="157"/>
      <c r="K224" s="157"/>
      <c r="L224" s="157"/>
      <c r="M224" s="157"/>
      <c r="N224" s="157"/>
      <c r="O224" s="157"/>
      <c r="P224" s="157"/>
    </row>
    <row r="225" spans="1:16" ht="15.95" customHeight="1">
      <c r="A225" s="79"/>
      <c r="B225" s="85" t="s">
        <v>57</v>
      </c>
      <c r="C225" s="48"/>
      <c r="D225" s="48"/>
      <c r="E225" s="48"/>
      <c r="F225" s="48"/>
      <c r="G225" s="48"/>
      <c r="H225" s="49"/>
      <c r="I225" s="49"/>
      <c r="J225" s="49"/>
      <c r="K225" s="49"/>
      <c r="L225" s="49"/>
      <c r="M225" s="49"/>
      <c r="N225" s="49"/>
      <c r="O225" s="49"/>
      <c r="P225" s="49"/>
    </row>
    <row r="226" spans="1:16" ht="15.95" customHeight="1">
      <c r="A226" s="75">
        <v>366</v>
      </c>
      <c r="B226" s="33" t="s">
        <v>83</v>
      </c>
      <c r="C226" s="35" t="s">
        <v>100</v>
      </c>
      <c r="D226" s="35">
        <v>2.5299999999999998</v>
      </c>
      <c r="E226" s="35">
        <v>15.78</v>
      </c>
      <c r="F226" s="35">
        <v>48.93</v>
      </c>
      <c r="G226" s="35">
        <v>308</v>
      </c>
      <c r="H226" s="32">
        <v>1</v>
      </c>
      <c r="I226" s="32">
        <v>8.0000000000000002E-3</v>
      </c>
      <c r="J226" s="32">
        <v>1.0999999999999999E-2</v>
      </c>
      <c r="K226" s="32">
        <v>0</v>
      </c>
      <c r="L226" s="32">
        <v>315.33</v>
      </c>
      <c r="M226" s="32">
        <v>3.33</v>
      </c>
      <c r="N226" s="32">
        <v>4.4999999999999998E-2</v>
      </c>
      <c r="O226" s="32">
        <v>0.6</v>
      </c>
      <c r="P226" s="32">
        <v>123</v>
      </c>
    </row>
    <row r="227" spans="1:16" ht="15.95" customHeight="1">
      <c r="A227" s="75">
        <v>377</v>
      </c>
      <c r="B227" s="50" t="s">
        <v>91</v>
      </c>
      <c r="C227" s="35" t="s">
        <v>9</v>
      </c>
      <c r="D227" s="35">
        <v>0.53</v>
      </c>
      <c r="E227" s="35">
        <v>0</v>
      </c>
      <c r="F227" s="35">
        <v>9.8699999999999992</v>
      </c>
      <c r="G227" s="35">
        <v>41.6</v>
      </c>
      <c r="H227" s="32">
        <v>2.83</v>
      </c>
      <c r="I227" s="32">
        <v>0</v>
      </c>
      <c r="J227" s="32">
        <v>0</v>
      </c>
      <c r="K227" s="32">
        <v>0</v>
      </c>
      <c r="L227" s="32">
        <v>14.2</v>
      </c>
      <c r="M227" s="32">
        <v>4.4000000000000004</v>
      </c>
      <c r="N227" s="32">
        <v>2.4</v>
      </c>
      <c r="O227" s="32">
        <v>0.36</v>
      </c>
      <c r="P227" s="32">
        <v>21.3</v>
      </c>
    </row>
    <row r="228" spans="1:16" ht="15.95" customHeight="1">
      <c r="A228" s="75">
        <v>14</v>
      </c>
      <c r="B228" s="50" t="s">
        <v>90</v>
      </c>
      <c r="C228" s="34">
        <v>10</v>
      </c>
      <c r="D228" s="32">
        <v>0.01</v>
      </c>
      <c r="E228" s="32">
        <v>7.2</v>
      </c>
      <c r="F228" s="32">
        <v>0.13</v>
      </c>
      <c r="G228" s="32">
        <v>65.72</v>
      </c>
      <c r="H228" s="32">
        <v>0</v>
      </c>
      <c r="I228" s="32">
        <v>0</v>
      </c>
      <c r="J228" s="32">
        <v>0.01</v>
      </c>
      <c r="K228" s="32">
        <v>40</v>
      </c>
      <c r="L228" s="64">
        <v>2.4</v>
      </c>
      <c r="M228" s="32">
        <v>3</v>
      </c>
      <c r="N228" s="32">
        <v>0</v>
      </c>
      <c r="O228" s="32">
        <v>0.02</v>
      </c>
      <c r="P228" s="32">
        <v>3</v>
      </c>
    </row>
    <row r="229" spans="1:16" ht="15.95" customHeight="1">
      <c r="A229" s="75" t="s">
        <v>114</v>
      </c>
      <c r="B229" s="50" t="s">
        <v>3</v>
      </c>
      <c r="C229" s="34">
        <v>50</v>
      </c>
      <c r="D229" s="32">
        <v>3.75</v>
      </c>
      <c r="E229" s="32">
        <v>1.45</v>
      </c>
      <c r="F229" s="32">
        <v>18.7</v>
      </c>
      <c r="G229" s="32">
        <v>131</v>
      </c>
      <c r="H229" s="32">
        <v>1.84</v>
      </c>
      <c r="I229" s="32">
        <v>0.06</v>
      </c>
      <c r="J229" s="32">
        <v>1.2500000000000001E-2</v>
      </c>
      <c r="K229" s="32">
        <v>0</v>
      </c>
      <c r="L229" s="32">
        <v>46</v>
      </c>
      <c r="M229" s="32">
        <v>32.5</v>
      </c>
      <c r="N229" s="32">
        <v>6.5</v>
      </c>
      <c r="O229" s="32">
        <v>0.6</v>
      </c>
      <c r="P229" s="32">
        <v>13</v>
      </c>
    </row>
    <row r="230" spans="1:16" ht="15.95" customHeight="1">
      <c r="A230" s="20" t="s">
        <v>114</v>
      </c>
      <c r="B230" s="98" t="s">
        <v>136</v>
      </c>
      <c r="C230" s="99">
        <v>60</v>
      </c>
      <c r="D230" s="98">
        <v>3.3000000000000002E-2</v>
      </c>
      <c r="E230" s="98">
        <v>2.0299999999999998</v>
      </c>
      <c r="F230" s="98">
        <v>12.54</v>
      </c>
      <c r="G230" s="98">
        <v>56.31</v>
      </c>
      <c r="H230" s="98">
        <v>0</v>
      </c>
      <c r="I230" s="98">
        <v>8.9999999999999993E-3</v>
      </c>
      <c r="J230" s="98">
        <v>5.0000000000000001E-3</v>
      </c>
      <c r="K230" s="98">
        <v>24.06</v>
      </c>
      <c r="L230" s="98">
        <v>8.6999999999999994E-2</v>
      </c>
      <c r="M230" s="98">
        <v>26.25</v>
      </c>
      <c r="N230" s="98">
        <v>6.6</v>
      </c>
      <c r="O230" s="98">
        <v>5.0000000000000001E-3</v>
      </c>
      <c r="P230" s="98">
        <v>9.3699999999999992</v>
      </c>
    </row>
    <row r="231" spans="1:16" ht="15.95" customHeight="1">
      <c r="A231" s="79"/>
      <c r="B231" s="77" t="s">
        <v>32</v>
      </c>
      <c r="C231" s="41"/>
      <c r="D231" s="61">
        <f>D226+D227+D228+D229+D230</f>
        <v>6.8529999999999998</v>
      </c>
      <c r="E231" s="61">
        <f t="shared" ref="E231:P231" si="24">E226+E227+E228+E229+E230</f>
        <v>26.46</v>
      </c>
      <c r="F231" s="61">
        <f t="shared" si="24"/>
        <v>90.169999999999987</v>
      </c>
      <c r="G231" s="61">
        <f t="shared" si="24"/>
        <v>602.63000000000011</v>
      </c>
      <c r="H231" s="61">
        <f t="shared" si="24"/>
        <v>5.67</v>
      </c>
      <c r="I231" s="61">
        <f t="shared" si="24"/>
        <v>7.6999999999999999E-2</v>
      </c>
      <c r="J231" s="61">
        <f t="shared" si="24"/>
        <v>3.85E-2</v>
      </c>
      <c r="K231" s="61">
        <f t="shared" si="24"/>
        <v>64.06</v>
      </c>
      <c r="L231" s="61">
        <f t="shared" si="24"/>
        <v>378.01699999999994</v>
      </c>
      <c r="M231" s="61">
        <f t="shared" si="24"/>
        <v>69.48</v>
      </c>
      <c r="N231" s="61">
        <f t="shared" si="24"/>
        <v>15.545</v>
      </c>
      <c r="O231" s="61">
        <f t="shared" si="24"/>
        <v>1.585</v>
      </c>
      <c r="P231" s="61">
        <f t="shared" si="24"/>
        <v>169.67000000000002</v>
      </c>
    </row>
    <row r="232" spans="1:16" ht="15.95" customHeight="1">
      <c r="A232" s="79"/>
      <c r="B232" s="77"/>
      <c r="C232" s="41"/>
      <c r="D232" s="61"/>
      <c r="E232" s="61"/>
      <c r="F232" s="61"/>
      <c r="G232" s="61"/>
      <c r="H232" s="32"/>
      <c r="I232" s="32"/>
      <c r="J232" s="32"/>
      <c r="K232" s="32"/>
      <c r="L232" s="32"/>
      <c r="M232" s="32"/>
      <c r="N232" s="32"/>
      <c r="O232" s="32"/>
      <c r="P232" s="32"/>
    </row>
    <row r="233" spans="1:16" ht="15.95" customHeight="1">
      <c r="A233" s="79"/>
      <c r="B233" s="91" t="s">
        <v>58</v>
      </c>
      <c r="C233" s="41"/>
      <c r="D233" s="35"/>
      <c r="E233" s="35"/>
      <c r="F233" s="35"/>
      <c r="G233" s="35"/>
      <c r="H233" s="32"/>
      <c r="I233" s="32"/>
      <c r="J233" s="32"/>
      <c r="K233" s="32"/>
      <c r="L233" s="32"/>
      <c r="M233" s="32"/>
      <c r="N233" s="32"/>
      <c r="O233" s="32"/>
      <c r="P233" s="32"/>
    </row>
    <row r="234" spans="1:16" ht="15.95" customHeight="1">
      <c r="A234" s="100" t="s">
        <v>114</v>
      </c>
      <c r="B234" s="98" t="s">
        <v>101</v>
      </c>
      <c r="C234" s="98">
        <v>60</v>
      </c>
      <c r="D234" s="101">
        <v>1.72</v>
      </c>
      <c r="E234" s="101">
        <v>1.62</v>
      </c>
      <c r="F234" s="101">
        <v>7.42</v>
      </c>
      <c r="G234" s="101">
        <v>27.52</v>
      </c>
      <c r="H234" s="101">
        <v>1.82</v>
      </c>
      <c r="I234" s="101">
        <v>3.4000000000000002E-2</v>
      </c>
      <c r="J234" s="101">
        <v>2.4E-2</v>
      </c>
      <c r="K234" s="101">
        <v>8.4</v>
      </c>
      <c r="L234" s="101">
        <v>15.24</v>
      </c>
      <c r="M234" s="101">
        <v>19.5</v>
      </c>
      <c r="N234" s="101">
        <v>0.28000000000000003</v>
      </c>
      <c r="O234" s="101">
        <v>0.04</v>
      </c>
      <c r="P234" s="101">
        <v>0.86</v>
      </c>
    </row>
    <row r="235" spans="1:16" ht="15.95" customHeight="1">
      <c r="A235" s="81">
        <v>82</v>
      </c>
      <c r="B235" s="33" t="s">
        <v>118</v>
      </c>
      <c r="C235" s="32" t="s">
        <v>107</v>
      </c>
      <c r="D235" s="32">
        <v>1.83</v>
      </c>
      <c r="E235" s="32">
        <v>4.92</v>
      </c>
      <c r="F235" s="32">
        <v>10.93</v>
      </c>
      <c r="G235" s="32">
        <v>103.75</v>
      </c>
      <c r="H235" s="32">
        <v>10.67</v>
      </c>
      <c r="I235" s="32">
        <v>0.05</v>
      </c>
      <c r="J235" s="32">
        <v>0.05</v>
      </c>
      <c r="K235" s="32">
        <v>0</v>
      </c>
      <c r="L235" s="32">
        <v>29.7</v>
      </c>
      <c r="M235" s="32">
        <v>14.6</v>
      </c>
      <c r="N235" s="32">
        <v>26.13</v>
      </c>
      <c r="O235" s="32">
        <v>1.23</v>
      </c>
      <c r="P235" s="32">
        <v>93.2</v>
      </c>
    </row>
    <row r="236" spans="1:16" ht="15.95" customHeight="1">
      <c r="A236" s="75">
        <v>202</v>
      </c>
      <c r="B236" s="33" t="s">
        <v>6</v>
      </c>
      <c r="C236" s="38">
        <v>180</v>
      </c>
      <c r="D236" s="66">
        <v>6.78</v>
      </c>
      <c r="E236" s="66">
        <v>0.84</v>
      </c>
      <c r="F236" s="66">
        <v>38.299999999999997</v>
      </c>
      <c r="G236" s="66">
        <v>187.56</v>
      </c>
      <c r="H236" s="32"/>
      <c r="I236" s="32">
        <v>0.06</v>
      </c>
      <c r="J236" s="32">
        <v>0.02</v>
      </c>
      <c r="K236" s="32">
        <v>53</v>
      </c>
      <c r="L236" s="32">
        <v>54.86</v>
      </c>
      <c r="M236" s="32">
        <v>24.6</v>
      </c>
      <c r="N236" s="32">
        <v>5.34</v>
      </c>
      <c r="O236" s="32">
        <v>1.02</v>
      </c>
      <c r="P236" s="32">
        <v>44.33</v>
      </c>
    </row>
    <row r="237" spans="1:16" ht="15.95" customHeight="1">
      <c r="A237" s="81">
        <v>290</v>
      </c>
      <c r="B237" s="33" t="s">
        <v>116</v>
      </c>
      <c r="C237" s="40">
        <v>100</v>
      </c>
      <c r="D237" s="66">
        <v>8.5</v>
      </c>
      <c r="E237" s="66">
        <v>8.57</v>
      </c>
      <c r="F237" s="66">
        <v>5.9</v>
      </c>
      <c r="G237" s="66">
        <v>134.69999999999999</v>
      </c>
      <c r="H237" s="32">
        <v>0.35</v>
      </c>
      <c r="I237" s="32">
        <v>0</v>
      </c>
      <c r="J237" s="32">
        <v>0.18</v>
      </c>
      <c r="K237" s="32">
        <v>180.2</v>
      </c>
      <c r="L237" s="32">
        <v>49.52</v>
      </c>
      <c r="M237" s="32">
        <v>46.93</v>
      </c>
      <c r="N237" s="32">
        <v>8.06</v>
      </c>
      <c r="O237" s="32">
        <v>0.61</v>
      </c>
      <c r="P237" s="32">
        <v>60.34</v>
      </c>
    </row>
    <row r="238" spans="1:16" ht="15.95" customHeight="1">
      <c r="A238" s="75">
        <v>348</v>
      </c>
      <c r="B238" s="33" t="s">
        <v>117</v>
      </c>
      <c r="C238" s="40">
        <v>200</v>
      </c>
      <c r="D238" s="66">
        <v>0.34</v>
      </c>
      <c r="E238" s="66">
        <v>7.0000000000000007E-2</v>
      </c>
      <c r="F238" s="66">
        <v>29.85</v>
      </c>
      <c r="G238" s="66">
        <v>122.2</v>
      </c>
      <c r="H238" s="32"/>
      <c r="I238" s="32">
        <v>0.02</v>
      </c>
      <c r="J238" s="32">
        <v>0.01</v>
      </c>
      <c r="K238" s="32">
        <v>123</v>
      </c>
      <c r="L238" s="32">
        <v>50.32</v>
      </c>
      <c r="M238" s="32">
        <v>19.36</v>
      </c>
      <c r="N238" s="32">
        <v>8.1199999999999992</v>
      </c>
      <c r="O238" s="32">
        <v>0.45</v>
      </c>
      <c r="P238" s="32">
        <v>125.1</v>
      </c>
    </row>
    <row r="239" spans="1:16" ht="15.95" customHeight="1">
      <c r="A239" s="75" t="s">
        <v>114</v>
      </c>
      <c r="B239" s="50" t="s">
        <v>137</v>
      </c>
      <c r="C239" s="34">
        <v>50</v>
      </c>
      <c r="D239" s="32">
        <v>3.9</v>
      </c>
      <c r="E239" s="32">
        <v>0.7</v>
      </c>
      <c r="F239" s="32">
        <v>15.9</v>
      </c>
      <c r="G239" s="32">
        <v>105</v>
      </c>
      <c r="H239" s="32">
        <v>1.2</v>
      </c>
      <c r="I239" s="32">
        <v>0.01</v>
      </c>
      <c r="J239" s="32">
        <v>0</v>
      </c>
      <c r="K239" s="32">
        <v>0.02</v>
      </c>
      <c r="L239" s="32">
        <v>32</v>
      </c>
      <c r="M239" s="32">
        <v>93</v>
      </c>
      <c r="N239" s="32">
        <v>2.2999999999999998</v>
      </c>
      <c r="O239" s="32">
        <v>0.06</v>
      </c>
      <c r="P239" s="32">
        <v>4.9000000000000004</v>
      </c>
    </row>
    <row r="240" spans="1:16" ht="15.95" customHeight="1">
      <c r="A240" s="75" t="s">
        <v>114</v>
      </c>
      <c r="B240" s="33" t="s">
        <v>29</v>
      </c>
      <c r="C240" s="34">
        <v>50</v>
      </c>
      <c r="D240" s="32">
        <v>3.8</v>
      </c>
      <c r="E240" s="32">
        <v>0.4</v>
      </c>
      <c r="F240" s="32">
        <v>16.100000000000001</v>
      </c>
      <c r="G240" s="32">
        <v>118</v>
      </c>
      <c r="H240" s="32">
        <v>1.6</v>
      </c>
      <c r="I240" s="32">
        <v>0.03</v>
      </c>
      <c r="J240" s="32">
        <v>0</v>
      </c>
      <c r="K240" s="32">
        <v>0.01</v>
      </c>
      <c r="L240" s="32">
        <v>62</v>
      </c>
      <c r="M240" s="32">
        <v>87</v>
      </c>
      <c r="N240" s="32">
        <v>33</v>
      </c>
      <c r="O240" s="32">
        <v>0.02</v>
      </c>
      <c r="P240" s="32">
        <v>2.8</v>
      </c>
    </row>
    <row r="241" spans="1:18" ht="15.95" customHeight="1">
      <c r="A241" s="20" t="s">
        <v>114</v>
      </c>
      <c r="B241" s="98" t="s">
        <v>149</v>
      </c>
      <c r="C241" s="101">
        <v>100</v>
      </c>
      <c r="D241" s="101">
        <v>0.4</v>
      </c>
      <c r="E241" s="101">
        <v>0.4</v>
      </c>
      <c r="F241" s="101">
        <v>11</v>
      </c>
      <c r="G241" s="101">
        <v>42</v>
      </c>
      <c r="H241" s="101">
        <v>25</v>
      </c>
      <c r="I241" s="101">
        <v>0.02</v>
      </c>
      <c r="J241" s="101">
        <v>0.03</v>
      </c>
      <c r="K241" s="101">
        <v>0</v>
      </c>
      <c r="L241" s="101">
        <v>79</v>
      </c>
      <c r="M241" s="101">
        <v>16</v>
      </c>
      <c r="N241" s="101">
        <v>12</v>
      </c>
      <c r="O241" s="101">
        <v>2.3E-2</v>
      </c>
      <c r="P241" s="101">
        <v>155</v>
      </c>
    </row>
    <row r="242" spans="1:18" ht="15.75" customHeight="1">
      <c r="A242" s="79"/>
      <c r="B242" s="77" t="s">
        <v>32</v>
      </c>
      <c r="C242" s="41"/>
      <c r="D242" s="35">
        <f>D234+D235+D236+D237+D238+D239+D240+D241</f>
        <v>27.269999999999996</v>
      </c>
      <c r="E242" s="35">
        <f t="shared" ref="E242:P242" si="25">E234+E235+E236+E237+E238+E239+E240+E241</f>
        <v>17.519999999999996</v>
      </c>
      <c r="F242" s="35">
        <f t="shared" si="25"/>
        <v>135.4</v>
      </c>
      <c r="G242" s="35">
        <f t="shared" si="25"/>
        <v>840.73</v>
      </c>
      <c r="H242" s="35">
        <f t="shared" si="25"/>
        <v>40.64</v>
      </c>
      <c r="I242" s="35">
        <f t="shared" si="25"/>
        <v>0.224</v>
      </c>
      <c r="J242" s="35">
        <f t="shared" si="25"/>
        <v>0.31400000000000006</v>
      </c>
      <c r="K242" s="35">
        <f t="shared" si="25"/>
        <v>364.63</v>
      </c>
      <c r="L242" s="35">
        <f t="shared" si="25"/>
        <v>372.64</v>
      </c>
      <c r="M242" s="35">
        <f t="shared" si="25"/>
        <v>320.99</v>
      </c>
      <c r="N242" s="35">
        <f t="shared" si="25"/>
        <v>95.22999999999999</v>
      </c>
      <c r="O242" s="35">
        <f t="shared" si="25"/>
        <v>3.4530000000000003</v>
      </c>
      <c r="P242" s="35">
        <f t="shared" si="25"/>
        <v>486.53</v>
      </c>
    </row>
    <row r="243" spans="1:18" ht="0.75" customHeight="1">
      <c r="A243" s="79"/>
      <c r="B243" s="91"/>
      <c r="C243" s="41"/>
      <c r="D243" s="35"/>
      <c r="E243" s="35"/>
      <c r="F243" s="35"/>
      <c r="G243" s="35"/>
      <c r="H243" s="32"/>
      <c r="I243" s="32"/>
      <c r="J243" s="32"/>
      <c r="K243" s="32"/>
      <c r="L243" s="32"/>
      <c r="M243" s="32"/>
      <c r="N243" s="32"/>
      <c r="O243" s="32"/>
      <c r="P243" s="32"/>
    </row>
    <row r="244" spans="1:18" ht="15.75" hidden="1" customHeight="1">
      <c r="A244" s="75"/>
      <c r="B244" s="50"/>
      <c r="C244" s="41"/>
      <c r="D244" s="35"/>
      <c r="E244" s="35"/>
      <c r="F244" s="35"/>
      <c r="G244" s="35"/>
      <c r="H244" s="32"/>
      <c r="I244" s="32"/>
      <c r="J244" s="32"/>
      <c r="K244" s="32"/>
      <c r="L244" s="32"/>
      <c r="M244" s="32"/>
      <c r="N244" s="32"/>
      <c r="O244" s="32"/>
      <c r="P244" s="32"/>
    </row>
    <row r="245" spans="1:18" ht="15.75" hidden="1" customHeight="1">
      <c r="A245" s="75"/>
      <c r="B245" s="50"/>
      <c r="C245" s="50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</row>
    <row r="246" spans="1:18" ht="15.75" hidden="1" customHeight="1">
      <c r="A246" s="81"/>
      <c r="B246" s="50"/>
      <c r="C246" s="50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</row>
    <row r="247" spans="1:18" ht="15.95" customHeight="1">
      <c r="A247" s="92"/>
      <c r="B247" s="77" t="s">
        <v>63</v>
      </c>
      <c r="C247" s="41"/>
      <c r="D247" s="61">
        <f>D231+D242</f>
        <v>34.122999999999998</v>
      </c>
      <c r="E247" s="61">
        <f t="shared" ref="E247:P247" si="26">E231+E242</f>
        <v>43.98</v>
      </c>
      <c r="F247" s="61">
        <f t="shared" si="26"/>
        <v>225.57</v>
      </c>
      <c r="G247" s="61">
        <f t="shared" si="26"/>
        <v>1443.3600000000001</v>
      </c>
      <c r="H247" s="61">
        <f t="shared" si="26"/>
        <v>46.31</v>
      </c>
      <c r="I247" s="61">
        <f t="shared" si="26"/>
        <v>0.30099999999999999</v>
      </c>
      <c r="J247" s="61">
        <f t="shared" si="26"/>
        <v>0.35250000000000004</v>
      </c>
      <c r="K247" s="61">
        <f t="shared" si="26"/>
        <v>428.69</v>
      </c>
      <c r="L247" s="61">
        <f t="shared" si="26"/>
        <v>750.65699999999993</v>
      </c>
      <c r="M247" s="61">
        <f t="shared" si="26"/>
        <v>390.47</v>
      </c>
      <c r="N247" s="61">
        <f t="shared" si="26"/>
        <v>110.77499999999999</v>
      </c>
      <c r="O247" s="61">
        <f t="shared" si="26"/>
        <v>5.0380000000000003</v>
      </c>
      <c r="P247" s="61">
        <f t="shared" si="26"/>
        <v>656.2</v>
      </c>
    </row>
    <row r="248" spans="1:18">
      <c r="A248" s="84"/>
      <c r="B248" s="46"/>
      <c r="C248" s="46"/>
      <c r="D248" s="46"/>
      <c r="E248" s="46"/>
      <c r="F248" s="46"/>
      <c r="G248" s="46"/>
      <c r="H248" s="45"/>
      <c r="I248" s="45"/>
      <c r="J248" s="45"/>
      <c r="K248" s="46"/>
      <c r="L248" s="46"/>
      <c r="M248" s="46"/>
      <c r="N248" s="46"/>
      <c r="O248" s="46"/>
      <c r="P248" s="46"/>
    </row>
    <row r="249" spans="1:18">
      <c r="A249" s="84"/>
      <c r="B249" s="46"/>
      <c r="C249" s="46"/>
      <c r="D249" s="46"/>
      <c r="E249" s="46"/>
      <c r="F249" s="46"/>
      <c r="G249" s="46"/>
      <c r="H249" s="45"/>
      <c r="I249" s="45"/>
      <c r="J249" s="45"/>
      <c r="K249" s="46"/>
      <c r="L249" s="46"/>
      <c r="M249" s="46"/>
      <c r="N249" s="46"/>
      <c r="O249" s="46"/>
      <c r="P249" s="46"/>
    </row>
    <row r="250" spans="1:18">
      <c r="A250" s="84"/>
      <c r="B250" s="46"/>
      <c r="C250" s="46"/>
      <c r="D250" s="46"/>
      <c r="E250" s="46"/>
      <c r="F250" s="46"/>
      <c r="G250" s="46"/>
      <c r="H250" s="45"/>
      <c r="I250" s="45"/>
      <c r="J250" s="45"/>
      <c r="K250" s="46"/>
      <c r="L250" s="46"/>
      <c r="M250" s="46"/>
      <c r="N250" s="46"/>
      <c r="O250" s="46"/>
      <c r="P250" s="46"/>
    </row>
    <row r="251" spans="1:18">
      <c r="A251" s="84"/>
      <c r="B251" s="46"/>
      <c r="C251" s="46"/>
      <c r="D251" s="46"/>
      <c r="E251" s="46"/>
      <c r="F251" s="46"/>
      <c r="G251" s="46"/>
      <c r="H251" s="45"/>
      <c r="I251" s="45"/>
      <c r="J251" s="45"/>
      <c r="K251" s="46"/>
      <c r="L251" s="46"/>
      <c r="M251" s="46"/>
      <c r="N251" s="46"/>
      <c r="O251" s="46"/>
      <c r="P251" s="46"/>
    </row>
    <row r="252" spans="1:18">
      <c r="A252" s="84"/>
      <c r="B252" s="46"/>
      <c r="C252" s="46"/>
      <c r="D252" s="46"/>
      <c r="E252" s="46"/>
      <c r="F252" s="46"/>
      <c r="G252" s="46"/>
      <c r="H252" s="45"/>
      <c r="I252" s="45"/>
      <c r="J252" s="45"/>
      <c r="K252" s="46"/>
      <c r="L252" s="46"/>
      <c r="M252" s="46"/>
      <c r="N252" s="46"/>
      <c r="O252" s="46"/>
      <c r="P252" s="46"/>
    </row>
    <row r="253" spans="1:18" ht="19.5" customHeight="1">
      <c r="A253" s="128" t="s">
        <v>19</v>
      </c>
      <c r="B253" s="129" t="s">
        <v>20</v>
      </c>
      <c r="C253" s="129" t="s">
        <v>21</v>
      </c>
      <c r="D253" s="141" t="s">
        <v>39</v>
      </c>
      <c r="E253" s="141"/>
      <c r="F253" s="141"/>
      <c r="G253" s="129" t="s">
        <v>23</v>
      </c>
      <c r="H253" s="24"/>
      <c r="I253" s="24"/>
      <c r="J253" s="24"/>
      <c r="K253" s="24"/>
      <c r="L253" s="24"/>
      <c r="M253" s="24"/>
      <c r="N253" s="24"/>
      <c r="O253" s="24"/>
      <c r="P253" s="24"/>
    </row>
    <row r="254" spans="1:18" ht="24" customHeight="1">
      <c r="A254" s="128"/>
      <c r="B254" s="129"/>
      <c r="C254" s="140"/>
      <c r="D254" s="31" t="s">
        <v>24</v>
      </c>
      <c r="E254" s="31" t="s">
        <v>25</v>
      </c>
      <c r="F254" s="31" t="s">
        <v>26</v>
      </c>
      <c r="G254" s="129"/>
      <c r="H254" s="156" t="str">
        <f t="shared" ref="H254:P254" si="27">H223</f>
        <v>витамин С, мг</v>
      </c>
      <c r="I254" s="156" t="str">
        <f t="shared" si="27"/>
        <v>Витамин В1,мг</v>
      </c>
      <c r="J254" s="156" t="str">
        <f t="shared" si="27"/>
        <v>Витамин В2,мг</v>
      </c>
      <c r="K254" s="156" t="str">
        <f t="shared" si="27"/>
        <v>Витамин А, мкг</v>
      </c>
      <c r="L254" s="156" t="str">
        <f t="shared" si="27"/>
        <v>Ca,мг</v>
      </c>
      <c r="M254" s="156" t="str">
        <f t="shared" si="27"/>
        <v>P,мг</v>
      </c>
      <c r="N254" s="156" t="str">
        <f t="shared" si="27"/>
        <v>Mg,мг</v>
      </c>
      <c r="O254" s="156" t="str">
        <f t="shared" si="27"/>
        <v>Fe,мг</v>
      </c>
      <c r="P254" s="156" t="str">
        <f t="shared" si="27"/>
        <v>K,мг</v>
      </c>
    </row>
    <row r="255" spans="1:18" ht="55.5" customHeight="1">
      <c r="A255" s="96">
        <v>1</v>
      </c>
      <c r="B255" s="31">
        <v>2</v>
      </c>
      <c r="C255" s="31">
        <v>3</v>
      </c>
      <c r="D255" s="31">
        <v>4</v>
      </c>
      <c r="E255" s="31">
        <v>5</v>
      </c>
      <c r="F255" s="31">
        <v>6</v>
      </c>
      <c r="G255" s="31">
        <v>7</v>
      </c>
      <c r="H255" s="157"/>
      <c r="I255" s="157"/>
      <c r="J255" s="157"/>
      <c r="K255" s="157"/>
      <c r="L255" s="157"/>
      <c r="M255" s="157"/>
      <c r="N255" s="157"/>
      <c r="O255" s="157"/>
      <c r="P255" s="157"/>
      <c r="Q255" s="23"/>
      <c r="R255" s="23"/>
    </row>
    <row r="256" spans="1:18" ht="15.95" customHeight="1">
      <c r="A256" s="79"/>
      <c r="B256" s="85" t="s">
        <v>59</v>
      </c>
      <c r="C256" s="48"/>
      <c r="D256" s="48"/>
      <c r="E256" s="48"/>
      <c r="F256" s="48"/>
      <c r="G256" s="48"/>
      <c r="H256" s="49"/>
      <c r="I256" s="49"/>
      <c r="J256" s="49"/>
      <c r="K256" s="49"/>
      <c r="L256" s="49"/>
      <c r="M256" s="49"/>
      <c r="N256" s="49"/>
      <c r="O256" s="49"/>
      <c r="P256" s="49"/>
      <c r="Q256" s="23"/>
      <c r="R256" s="23"/>
    </row>
    <row r="257" spans="1:18" ht="15.95" customHeight="1">
      <c r="A257" s="75" t="s">
        <v>37</v>
      </c>
      <c r="B257" s="50" t="s">
        <v>92</v>
      </c>
      <c r="C257" s="50" t="s">
        <v>0</v>
      </c>
      <c r="D257" s="32">
        <v>6.66</v>
      </c>
      <c r="E257" s="32">
        <v>10.44</v>
      </c>
      <c r="F257" s="32">
        <v>34.450000000000003</v>
      </c>
      <c r="G257" s="32">
        <v>238</v>
      </c>
      <c r="H257" s="32">
        <v>0</v>
      </c>
      <c r="I257" s="32">
        <v>0.09</v>
      </c>
      <c r="J257" s="32">
        <v>0.01</v>
      </c>
      <c r="K257" s="32">
        <v>0</v>
      </c>
      <c r="L257" s="32">
        <v>234</v>
      </c>
      <c r="M257" s="32">
        <v>91</v>
      </c>
      <c r="N257" s="32">
        <v>43.2</v>
      </c>
      <c r="O257" s="32">
        <v>3.56</v>
      </c>
      <c r="P257" s="32">
        <v>153</v>
      </c>
      <c r="Q257" s="23"/>
      <c r="R257" s="23"/>
    </row>
    <row r="258" spans="1:18" ht="15.95" customHeight="1">
      <c r="A258" s="75">
        <v>692</v>
      </c>
      <c r="B258" s="50" t="s">
        <v>81</v>
      </c>
      <c r="C258" s="50">
        <v>200</v>
      </c>
      <c r="D258" s="32">
        <v>4.2</v>
      </c>
      <c r="E258" s="32">
        <v>4.5999999999999996</v>
      </c>
      <c r="F258" s="32">
        <v>26.5</v>
      </c>
      <c r="G258" s="32">
        <v>159</v>
      </c>
      <c r="H258" s="32">
        <v>0.1</v>
      </c>
      <c r="I258" s="32">
        <v>0.01</v>
      </c>
      <c r="J258" s="32">
        <v>0</v>
      </c>
      <c r="K258" s="32">
        <v>0</v>
      </c>
      <c r="L258" s="32">
        <v>94</v>
      </c>
      <c r="M258" s="32">
        <v>124</v>
      </c>
      <c r="N258" s="32">
        <v>0</v>
      </c>
      <c r="O258" s="32">
        <v>0</v>
      </c>
      <c r="P258" s="32">
        <v>13</v>
      </c>
      <c r="Q258" s="23"/>
      <c r="R258" s="23"/>
    </row>
    <row r="259" spans="1:18" ht="15.95" customHeight="1">
      <c r="A259" s="20">
        <v>14</v>
      </c>
      <c r="B259" s="98" t="s">
        <v>90</v>
      </c>
      <c r="C259" s="99">
        <v>10</v>
      </c>
      <c r="D259" s="98">
        <v>0.01</v>
      </c>
      <c r="E259" s="98">
        <v>7.2</v>
      </c>
      <c r="F259" s="98">
        <v>0.13</v>
      </c>
      <c r="G259" s="98">
        <v>65.72</v>
      </c>
      <c r="H259" s="98">
        <v>0</v>
      </c>
      <c r="I259" s="98">
        <v>0</v>
      </c>
      <c r="J259" s="98">
        <v>0.01</v>
      </c>
      <c r="K259" s="98">
        <v>40</v>
      </c>
      <c r="L259" s="103">
        <v>2.4</v>
      </c>
      <c r="M259" s="98">
        <v>3</v>
      </c>
      <c r="N259" s="98">
        <v>0</v>
      </c>
      <c r="O259" s="98">
        <v>0.02</v>
      </c>
      <c r="P259" s="98">
        <v>3</v>
      </c>
      <c r="Q259" s="23"/>
      <c r="R259" s="23"/>
    </row>
    <row r="260" spans="1:18" ht="15.95" customHeight="1">
      <c r="A260" s="78" t="s">
        <v>114</v>
      </c>
      <c r="B260" s="50" t="s">
        <v>3</v>
      </c>
      <c r="C260" s="51">
        <v>50</v>
      </c>
      <c r="D260" s="32">
        <v>3.75</v>
      </c>
      <c r="E260" s="32">
        <v>1.45</v>
      </c>
      <c r="F260" s="32">
        <v>18.7</v>
      </c>
      <c r="G260" s="32">
        <v>131</v>
      </c>
      <c r="H260" s="32">
        <v>1.84</v>
      </c>
      <c r="I260" s="32">
        <v>0.06</v>
      </c>
      <c r="J260" s="32">
        <v>1.2500000000000001E-2</v>
      </c>
      <c r="K260" s="32">
        <v>0</v>
      </c>
      <c r="L260" s="32">
        <v>46</v>
      </c>
      <c r="M260" s="32">
        <v>32.5</v>
      </c>
      <c r="N260" s="32">
        <v>6.5</v>
      </c>
      <c r="O260" s="32">
        <v>0.6</v>
      </c>
      <c r="P260" s="32">
        <v>13</v>
      </c>
      <c r="Q260" s="23"/>
      <c r="R260" s="23"/>
    </row>
    <row r="261" spans="1:18" ht="15.95" customHeight="1">
      <c r="A261" s="97" t="s">
        <v>114</v>
      </c>
      <c r="B261" s="98" t="s">
        <v>2</v>
      </c>
      <c r="C261" s="102">
        <v>80</v>
      </c>
      <c r="D261" s="102">
        <v>3.5</v>
      </c>
      <c r="E261" s="102">
        <v>4.8899999999999997</v>
      </c>
      <c r="F261" s="102">
        <v>13.76</v>
      </c>
      <c r="G261" s="102">
        <v>108.8</v>
      </c>
      <c r="H261" s="98">
        <v>0</v>
      </c>
      <c r="I261" s="98">
        <v>0.06</v>
      </c>
      <c r="J261" s="98">
        <v>8.9999999999999993E-3</v>
      </c>
      <c r="K261" s="98">
        <v>40.1</v>
      </c>
      <c r="L261" s="98">
        <v>14.5</v>
      </c>
      <c r="M261" s="98">
        <v>53.75</v>
      </c>
      <c r="N261" s="98">
        <v>11</v>
      </c>
      <c r="O261" s="98">
        <v>0.91</v>
      </c>
      <c r="P261" s="98">
        <v>58.95</v>
      </c>
      <c r="Q261" s="23"/>
      <c r="R261" s="23"/>
    </row>
    <row r="262" spans="1:18" ht="15.95" customHeight="1">
      <c r="A262" s="79"/>
      <c r="B262" s="49" t="s">
        <v>32</v>
      </c>
      <c r="C262" s="35"/>
      <c r="D262" s="61">
        <f>D257+D258+D259+D260+D261</f>
        <v>18.119999999999997</v>
      </c>
      <c r="E262" s="61">
        <f t="shared" ref="E262:P262" si="28">E257+E258+E259+E260+E261</f>
        <v>28.58</v>
      </c>
      <c r="F262" s="61">
        <f t="shared" si="28"/>
        <v>93.54</v>
      </c>
      <c r="G262" s="61">
        <f t="shared" si="28"/>
        <v>702.52</v>
      </c>
      <c r="H262" s="61">
        <f t="shared" si="28"/>
        <v>1.9400000000000002</v>
      </c>
      <c r="I262" s="61">
        <f t="shared" si="28"/>
        <v>0.21999999999999997</v>
      </c>
      <c r="J262" s="61">
        <f t="shared" si="28"/>
        <v>4.1500000000000002E-2</v>
      </c>
      <c r="K262" s="61">
        <f t="shared" si="28"/>
        <v>80.099999999999994</v>
      </c>
      <c r="L262" s="61">
        <f t="shared" si="28"/>
        <v>390.9</v>
      </c>
      <c r="M262" s="61">
        <f t="shared" si="28"/>
        <v>304.25</v>
      </c>
      <c r="N262" s="61">
        <f t="shared" si="28"/>
        <v>60.7</v>
      </c>
      <c r="O262" s="61">
        <f t="shared" si="28"/>
        <v>5.09</v>
      </c>
      <c r="P262" s="61">
        <f t="shared" si="28"/>
        <v>240.95</v>
      </c>
      <c r="Q262" s="23"/>
      <c r="R262" s="23"/>
    </row>
    <row r="263" spans="1:18" ht="15.95" customHeight="1">
      <c r="A263" s="79"/>
      <c r="B263" s="49"/>
      <c r="C263" s="35"/>
      <c r="D263" s="61"/>
      <c r="E263" s="61"/>
      <c r="F263" s="61"/>
      <c r="G263" s="61"/>
      <c r="H263" s="32"/>
      <c r="I263" s="32"/>
      <c r="J263" s="32"/>
      <c r="K263" s="32"/>
      <c r="L263" s="32"/>
      <c r="M263" s="32"/>
      <c r="N263" s="32"/>
      <c r="O263" s="32"/>
      <c r="P263" s="32"/>
      <c r="Q263" s="23"/>
      <c r="R263" s="23"/>
    </row>
    <row r="264" spans="1:18" ht="15.95" customHeight="1">
      <c r="A264" s="79"/>
      <c r="B264" s="85" t="s">
        <v>60</v>
      </c>
      <c r="C264" s="35"/>
      <c r="D264" s="35"/>
      <c r="E264" s="35"/>
      <c r="F264" s="35"/>
      <c r="G264" s="35"/>
      <c r="H264" s="32"/>
      <c r="I264" s="32"/>
      <c r="J264" s="32"/>
      <c r="K264" s="32"/>
      <c r="L264" s="32"/>
      <c r="M264" s="32"/>
      <c r="N264" s="32"/>
      <c r="O264" s="32"/>
      <c r="P264" s="32"/>
      <c r="Q264" s="23"/>
      <c r="R264" s="23"/>
    </row>
    <row r="265" spans="1:18" ht="15.95" customHeight="1">
      <c r="A265" s="100" t="s">
        <v>143</v>
      </c>
      <c r="B265" s="98" t="s">
        <v>84</v>
      </c>
      <c r="C265" s="102">
        <v>60</v>
      </c>
      <c r="D265" s="107">
        <v>0.72</v>
      </c>
      <c r="E265" s="107">
        <v>2.83</v>
      </c>
      <c r="F265" s="107">
        <v>7.62</v>
      </c>
      <c r="G265" s="107">
        <v>46.5</v>
      </c>
      <c r="H265" s="101">
        <v>1.66</v>
      </c>
      <c r="I265" s="101">
        <v>0.03</v>
      </c>
      <c r="J265" s="101">
        <v>0</v>
      </c>
      <c r="K265" s="101">
        <v>0</v>
      </c>
      <c r="L265" s="101">
        <v>29.5</v>
      </c>
      <c r="M265" s="101">
        <v>7</v>
      </c>
      <c r="N265" s="101">
        <v>0.03</v>
      </c>
      <c r="O265" s="101">
        <v>0.31</v>
      </c>
      <c r="P265" s="101">
        <v>25</v>
      </c>
    </row>
    <row r="266" spans="1:18" ht="15.95" customHeight="1">
      <c r="A266" s="75">
        <v>99</v>
      </c>
      <c r="B266" s="50" t="s">
        <v>119</v>
      </c>
      <c r="C266" s="41">
        <v>250</v>
      </c>
      <c r="D266" s="35">
        <v>1.59</v>
      </c>
      <c r="E266" s="35">
        <v>4.99</v>
      </c>
      <c r="F266" s="35">
        <v>9.14</v>
      </c>
      <c r="G266" s="35">
        <v>95.25</v>
      </c>
      <c r="H266" s="32">
        <v>10.37</v>
      </c>
      <c r="I266" s="32">
        <v>7.0000000000000001E-3</v>
      </c>
      <c r="J266" s="32">
        <v>0.05</v>
      </c>
      <c r="K266" s="32">
        <v>0</v>
      </c>
      <c r="L266" s="32">
        <v>34.85</v>
      </c>
      <c r="M266" s="32">
        <v>49.27</v>
      </c>
      <c r="N266" s="32">
        <v>20.75</v>
      </c>
      <c r="O266" s="32">
        <v>0.77</v>
      </c>
      <c r="P266" s="32">
        <v>92.1</v>
      </c>
    </row>
    <row r="267" spans="1:18" ht="15.95" customHeight="1">
      <c r="A267" s="82">
        <v>304</v>
      </c>
      <c r="B267" s="50" t="s">
        <v>89</v>
      </c>
      <c r="C267" s="73">
        <v>180</v>
      </c>
      <c r="D267" s="66">
        <v>4.4000000000000004</v>
      </c>
      <c r="E267" s="66">
        <v>6.5</v>
      </c>
      <c r="F267" s="66">
        <v>44</v>
      </c>
      <c r="G267" s="66">
        <v>252.13</v>
      </c>
      <c r="H267" s="32"/>
      <c r="I267" s="32">
        <v>0.03</v>
      </c>
      <c r="J267" s="32">
        <v>0.02</v>
      </c>
      <c r="K267" s="32">
        <v>36</v>
      </c>
      <c r="L267" s="32">
        <v>51.36</v>
      </c>
      <c r="M267" s="32">
        <v>43.3</v>
      </c>
      <c r="N267" s="32">
        <v>19.600000000000001</v>
      </c>
      <c r="O267" s="32">
        <v>0.63</v>
      </c>
      <c r="P267" s="32">
        <v>28.69</v>
      </c>
    </row>
    <row r="268" spans="1:18" ht="15.95" customHeight="1">
      <c r="A268" s="75">
        <v>463</v>
      </c>
      <c r="B268" s="33" t="s">
        <v>145</v>
      </c>
      <c r="C268" s="40">
        <v>100</v>
      </c>
      <c r="D268" s="66">
        <v>8.3000000000000007</v>
      </c>
      <c r="E268" s="66">
        <v>9.6999999999999993</v>
      </c>
      <c r="F268" s="66">
        <v>11.9</v>
      </c>
      <c r="G268" s="66">
        <v>138</v>
      </c>
      <c r="H268" s="32">
        <v>7.6</v>
      </c>
      <c r="I268" s="32">
        <v>0.05</v>
      </c>
      <c r="J268" s="32">
        <v>0.05</v>
      </c>
      <c r="K268" s="32">
        <v>0.1</v>
      </c>
      <c r="L268" s="32">
        <v>27.8</v>
      </c>
      <c r="M268" s="32">
        <v>117.1</v>
      </c>
      <c r="N268" s="32">
        <v>19.7</v>
      </c>
      <c r="O268" s="32">
        <v>1.42</v>
      </c>
      <c r="P268" s="32">
        <v>125.21</v>
      </c>
    </row>
    <row r="269" spans="1:18" ht="15.95" customHeight="1">
      <c r="A269" s="78" t="s">
        <v>114</v>
      </c>
      <c r="B269" s="50" t="s">
        <v>106</v>
      </c>
      <c r="C269" s="73">
        <v>200</v>
      </c>
      <c r="D269" s="70">
        <v>1.2</v>
      </c>
      <c r="E269" s="70">
        <v>0</v>
      </c>
      <c r="F269" s="70">
        <v>21.6</v>
      </c>
      <c r="G269" s="70">
        <v>126</v>
      </c>
      <c r="H269" s="32">
        <v>4</v>
      </c>
      <c r="I269" s="32">
        <v>0.03</v>
      </c>
      <c r="J269" s="32">
        <v>0.12</v>
      </c>
      <c r="K269" s="32">
        <v>115</v>
      </c>
      <c r="L269" s="32">
        <v>35.799999999999997</v>
      </c>
      <c r="M269" s="32">
        <v>14</v>
      </c>
      <c r="N269" s="32">
        <v>8</v>
      </c>
      <c r="O269" s="32">
        <v>2.8</v>
      </c>
      <c r="P269" s="32">
        <v>140</v>
      </c>
    </row>
    <row r="270" spans="1:18" ht="15.95" customHeight="1">
      <c r="A270" s="78" t="s">
        <v>114</v>
      </c>
      <c r="B270" s="50" t="s">
        <v>137</v>
      </c>
      <c r="C270" s="51">
        <v>50</v>
      </c>
      <c r="D270" s="32">
        <v>3.9</v>
      </c>
      <c r="E270" s="32">
        <v>0.7</v>
      </c>
      <c r="F270" s="32">
        <v>15.9</v>
      </c>
      <c r="G270" s="32">
        <v>105</v>
      </c>
      <c r="H270" s="32">
        <v>1.2</v>
      </c>
      <c r="I270" s="32">
        <v>0.01</v>
      </c>
      <c r="J270" s="32">
        <v>0</v>
      </c>
      <c r="K270" s="32">
        <v>0.02</v>
      </c>
      <c r="L270" s="32">
        <v>32</v>
      </c>
      <c r="M270" s="32">
        <v>93</v>
      </c>
      <c r="N270" s="32">
        <v>2.2999999999999998</v>
      </c>
      <c r="O270" s="32">
        <v>0.06</v>
      </c>
      <c r="P270" s="32">
        <v>4.9000000000000004</v>
      </c>
    </row>
    <row r="271" spans="1:18" ht="15.95" customHeight="1">
      <c r="A271" s="78" t="s">
        <v>114</v>
      </c>
      <c r="B271" s="50" t="s">
        <v>29</v>
      </c>
      <c r="C271" s="51">
        <v>50</v>
      </c>
      <c r="D271" s="32">
        <v>3.8</v>
      </c>
      <c r="E271" s="32">
        <v>0.4</v>
      </c>
      <c r="F271" s="32">
        <v>16.100000000000001</v>
      </c>
      <c r="G271" s="32">
        <v>118</v>
      </c>
      <c r="H271" s="32">
        <v>1.6</v>
      </c>
      <c r="I271" s="32">
        <v>0.03</v>
      </c>
      <c r="J271" s="32">
        <v>0</v>
      </c>
      <c r="K271" s="32">
        <v>0.01</v>
      </c>
      <c r="L271" s="32">
        <v>62</v>
      </c>
      <c r="M271" s="32">
        <v>87</v>
      </c>
      <c r="N271" s="32">
        <v>33</v>
      </c>
      <c r="O271" s="32">
        <v>0.02</v>
      </c>
      <c r="P271" s="32">
        <v>2.8</v>
      </c>
    </row>
    <row r="272" spans="1:18" ht="15.95" customHeight="1">
      <c r="A272" s="20" t="s">
        <v>114</v>
      </c>
      <c r="B272" s="98" t="s">
        <v>52</v>
      </c>
      <c r="C272" s="108">
        <v>100</v>
      </c>
      <c r="D272" s="101">
        <v>0.9</v>
      </c>
      <c r="E272" s="101">
        <v>0.2</v>
      </c>
      <c r="F272" s="101">
        <v>8.1</v>
      </c>
      <c r="G272" s="101">
        <v>43</v>
      </c>
      <c r="H272" s="101">
        <v>53</v>
      </c>
      <c r="I272" s="101">
        <v>0.04</v>
      </c>
      <c r="J272" s="101">
        <v>0.03</v>
      </c>
      <c r="K272" s="101">
        <v>180</v>
      </c>
      <c r="L272" s="101">
        <v>134</v>
      </c>
      <c r="M272" s="101">
        <v>13</v>
      </c>
      <c r="N272" s="101">
        <v>13</v>
      </c>
      <c r="O272" s="101">
        <v>0.3</v>
      </c>
      <c r="P272" s="101">
        <v>167</v>
      </c>
    </row>
    <row r="273" spans="1:17" ht="15.95" customHeight="1">
      <c r="A273" s="79"/>
      <c r="B273" s="33" t="s">
        <v>32</v>
      </c>
      <c r="C273" s="41"/>
      <c r="D273" s="61">
        <f>D265+D266+D267+D268+D269+D270+D271+D272</f>
        <v>24.81</v>
      </c>
      <c r="E273" s="61">
        <f t="shared" ref="E273:P273" si="29">E265+E266+E267+E268+E269+E270+E271+E272</f>
        <v>25.319999999999997</v>
      </c>
      <c r="F273" s="61">
        <f t="shared" si="29"/>
        <v>134.36000000000001</v>
      </c>
      <c r="G273" s="61">
        <f t="shared" si="29"/>
        <v>923.88</v>
      </c>
      <c r="H273" s="61">
        <f t="shared" si="29"/>
        <v>79.430000000000007</v>
      </c>
      <c r="I273" s="61">
        <f t="shared" si="29"/>
        <v>0.22700000000000004</v>
      </c>
      <c r="J273" s="61">
        <f t="shared" si="29"/>
        <v>0.27</v>
      </c>
      <c r="K273" s="61">
        <f t="shared" si="29"/>
        <v>331.13</v>
      </c>
      <c r="L273" s="61">
        <f t="shared" si="29"/>
        <v>407.31</v>
      </c>
      <c r="M273" s="61">
        <f t="shared" si="29"/>
        <v>423.66999999999996</v>
      </c>
      <c r="N273" s="61">
        <f t="shared" si="29"/>
        <v>116.38</v>
      </c>
      <c r="O273" s="61">
        <f t="shared" si="29"/>
        <v>6.3099999999999987</v>
      </c>
      <c r="P273" s="61">
        <f t="shared" si="29"/>
        <v>585.70000000000005</v>
      </c>
    </row>
    <row r="274" spans="1:17" ht="0.75" customHeight="1">
      <c r="A274" s="79"/>
      <c r="B274" s="33"/>
      <c r="C274" s="41"/>
      <c r="D274" s="61"/>
      <c r="E274" s="61"/>
      <c r="F274" s="61"/>
      <c r="G274" s="61"/>
      <c r="H274" s="32"/>
      <c r="I274" s="32"/>
      <c r="J274" s="32"/>
      <c r="K274" s="32"/>
      <c r="L274" s="32"/>
      <c r="M274" s="32"/>
      <c r="N274" s="32"/>
      <c r="O274" s="32"/>
      <c r="P274" s="32"/>
    </row>
    <row r="275" spans="1:17" ht="15.75" hidden="1" customHeight="1">
      <c r="A275" s="79"/>
      <c r="B275" s="93"/>
      <c r="C275" s="41"/>
      <c r="D275" s="35"/>
      <c r="E275" s="35"/>
      <c r="F275" s="35"/>
      <c r="G275" s="35"/>
      <c r="H275" s="32"/>
      <c r="I275" s="32"/>
      <c r="J275" s="32"/>
      <c r="K275" s="32"/>
      <c r="L275" s="32"/>
      <c r="M275" s="32"/>
      <c r="N275" s="32"/>
      <c r="O275" s="32"/>
      <c r="P275" s="32"/>
    </row>
    <row r="276" spans="1:17" ht="15.75" hidden="1" customHeight="1">
      <c r="A276" s="75"/>
      <c r="B276" s="33"/>
      <c r="C276" s="50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</row>
    <row r="277" spans="1:17" ht="15.75" hidden="1" customHeight="1">
      <c r="A277" s="75"/>
      <c r="B277" s="33"/>
      <c r="C277" s="41"/>
      <c r="D277" s="35"/>
      <c r="E277" s="35"/>
      <c r="F277" s="35"/>
      <c r="G277" s="35"/>
      <c r="H277" s="32"/>
      <c r="I277" s="32"/>
      <c r="J277" s="32"/>
      <c r="K277" s="32"/>
      <c r="L277" s="32"/>
      <c r="M277" s="32"/>
      <c r="N277" s="32"/>
      <c r="O277" s="32"/>
      <c r="P277" s="32"/>
    </row>
    <row r="278" spans="1:17" ht="15.75" hidden="1" customHeight="1">
      <c r="A278" s="79"/>
      <c r="B278" s="33"/>
      <c r="C278" s="41"/>
      <c r="D278" s="61"/>
      <c r="E278" s="61"/>
      <c r="F278" s="61"/>
      <c r="G278" s="61"/>
      <c r="H278" s="32"/>
      <c r="I278" s="61"/>
      <c r="J278" s="32"/>
      <c r="K278" s="32"/>
      <c r="L278" s="32"/>
      <c r="M278" s="32"/>
      <c r="N278" s="32"/>
      <c r="O278" s="32"/>
      <c r="P278" s="32"/>
    </row>
    <row r="279" spans="1:17" ht="15.95" customHeight="1">
      <c r="A279" s="79"/>
      <c r="B279" s="33" t="s">
        <v>63</v>
      </c>
      <c r="C279" s="41"/>
      <c r="D279" s="61">
        <f>D262+D273</f>
        <v>42.929999999999993</v>
      </c>
      <c r="E279" s="61">
        <f t="shared" ref="E279:P279" si="30">E262+E273</f>
        <v>53.899999999999991</v>
      </c>
      <c r="F279" s="61">
        <f t="shared" si="30"/>
        <v>227.90000000000003</v>
      </c>
      <c r="G279" s="61">
        <f t="shared" si="30"/>
        <v>1626.4</v>
      </c>
      <c r="H279" s="61">
        <f t="shared" si="30"/>
        <v>81.37</v>
      </c>
      <c r="I279" s="61">
        <f t="shared" si="30"/>
        <v>0.44700000000000001</v>
      </c>
      <c r="J279" s="61">
        <f t="shared" si="30"/>
        <v>0.3115</v>
      </c>
      <c r="K279" s="61">
        <f t="shared" si="30"/>
        <v>411.23</v>
      </c>
      <c r="L279" s="61">
        <f t="shared" si="30"/>
        <v>798.21</v>
      </c>
      <c r="M279" s="61">
        <f t="shared" si="30"/>
        <v>727.92</v>
      </c>
      <c r="N279" s="61">
        <f t="shared" si="30"/>
        <v>177.07999999999998</v>
      </c>
      <c r="O279" s="61">
        <f t="shared" si="30"/>
        <v>11.399999999999999</v>
      </c>
      <c r="P279" s="61">
        <f t="shared" si="30"/>
        <v>826.65000000000009</v>
      </c>
    </row>
    <row r="280" spans="1:17">
      <c r="A280" s="84"/>
      <c r="B280" s="46"/>
      <c r="C280" s="46"/>
      <c r="D280" s="46"/>
      <c r="E280" s="46"/>
      <c r="F280" s="46"/>
      <c r="G280" s="46"/>
      <c r="H280" s="45"/>
      <c r="I280" s="45"/>
      <c r="J280" s="45"/>
      <c r="K280" s="46"/>
      <c r="L280" s="46"/>
      <c r="M280" s="46"/>
      <c r="N280" s="46"/>
      <c r="O280" s="46"/>
      <c r="P280" s="46"/>
    </row>
    <row r="281" spans="1:17">
      <c r="A281" s="84"/>
      <c r="B281" s="46"/>
      <c r="C281" s="46"/>
      <c r="D281" s="46"/>
      <c r="E281" s="46"/>
      <c r="F281" s="46"/>
      <c r="G281" s="46"/>
      <c r="H281" s="45"/>
      <c r="I281" s="45"/>
      <c r="J281" s="45"/>
      <c r="K281" s="46"/>
      <c r="L281" s="46"/>
      <c r="M281" s="46"/>
      <c r="N281" s="46"/>
      <c r="O281" s="46"/>
      <c r="P281" s="46"/>
    </row>
    <row r="282" spans="1:17">
      <c r="A282" s="84"/>
      <c r="B282" s="46"/>
      <c r="C282" s="46"/>
      <c r="D282" s="46"/>
      <c r="E282" s="46"/>
      <c r="F282" s="46"/>
      <c r="G282" s="46"/>
      <c r="H282" s="45"/>
      <c r="I282" s="45"/>
      <c r="J282" s="45"/>
      <c r="K282" s="46"/>
      <c r="L282" s="46"/>
      <c r="M282" s="46"/>
      <c r="N282" s="46"/>
      <c r="O282" s="46"/>
      <c r="P282" s="46"/>
    </row>
    <row r="283" spans="1:17" ht="26.25" customHeight="1">
      <c r="A283" s="137" t="s">
        <v>19</v>
      </c>
      <c r="B283" s="130" t="s">
        <v>20</v>
      </c>
      <c r="C283" s="130" t="s">
        <v>21</v>
      </c>
      <c r="D283" s="132" t="s">
        <v>39</v>
      </c>
      <c r="E283" s="133"/>
      <c r="F283" s="134"/>
      <c r="G283" s="130" t="s">
        <v>23</v>
      </c>
      <c r="H283" s="24"/>
      <c r="I283" s="24"/>
      <c r="J283" s="24"/>
      <c r="K283" s="24"/>
      <c r="L283" s="24"/>
      <c r="M283" s="24"/>
      <c r="N283" s="24"/>
      <c r="O283" s="24"/>
      <c r="P283" s="24"/>
    </row>
    <row r="284" spans="1:17" ht="24" customHeight="1">
      <c r="A284" s="138"/>
      <c r="B284" s="139"/>
      <c r="C284" s="131"/>
      <c r="D284" s="31" t="s">
        <v>24</v>
      </c>
      <c r="E284" s="31" t="s">
        <v>25</v>
      </c>
      <c r="F284" s="31" t="s">
        <v>26</v>
      </c>
      <c r="G284" s="139"/>
      <c r="H284" s="156" t="str">
        <f t="shared" ref="H284:P284" si="31">H254</f>
        <v>витамин С, мг</v>
      </c>
      <c r="I284" s="156" t="str">
        <f t="shared" si="31"/>
        <v>Витамин В1,мг</v>
      </c>
      <c r="J284" s="156" t="str">
        <f t="shared" si="31"/>
        <v>Витамин В2,мг</v>
      </c>
      <c r="K284" s="156" t="str">
        <f t="shared" si="31"/>
        <v>Витамин А, мкг</v>
      </c>
      <c r="L284" s="156" t="str">
        <f t="shared" si="31"/>
        <v>Ca,мг</v>
      </c>
      <c r="M284" s="156" t="str">
        <f t="shared" si="31"/>
        <v>P,мг</v>
      </c>
      <c r="N284" s="156" t="str">
        <f t="shared" si="31"/>
        <v>Mg,мг</v>
      </c>
      <c r="O284" s="156" t="str">
        <f t="shared" si="31"/>
        <v>Fe,мг</v>
      </c>
      <c r="P284" s="156" t="str">
        <f t="shared" si="31"/>
        <v>K,мг</v>
      </c>
    </row>
    <row r="285" spans="1:17" ht="48" customHeight="1">
      <c r="A285" s="96">
        <v>1</v>
      </c>
      <c r="B285" s="31">
        <v>2</v>
      </c>
      <c r="C285" s="31">
        <v>3</v>
      </c>
      <c r="D285" s="31">
        <v>4</v>
      </c>
      <c r="E285" s="31">
        <v>5</v>
      </c>
      <c r="F285" s="31">
        <v>6</v>
      </c>
      <c r="G285" s="31">
        <v>7</v>
      </c>
      <c r="H285" s="157"/>
      <c r="I285" s="157"/>
      <c r="J285" s="157"/>
      <c r="K285" s="157"/>
      <c r="L285" s="157"/>
      <c r="M285" s="157"/>
      <c r="N285" s="157"/>
      <c r="O285" s="157"/>
      <c r="P285" s="157"/>
      <c r="Q285" s="23"/>
    </row>
    <row r="286" spans="1:17" ht="15.95" customHeight="1">
      <c r="A286" s="92"/>
      <c r="B286" s="85" t="s">
        <v>61</v>
      </c>
      <c r="C286" s="48"/>
      <c r="D286" s="48"/>
      <c r="E286" s="48"/>
      <c r="F286" s="48"/>
      <c r="G286" s="48"/>
      <c r="H286" s="49"/>
      <c r="I286" s="49"/>
      <c r="J286" s="49"/>
      <c r="K286" s="49"/>
      <c r="L286" s="49"/>
      <c r="M286" s="49"/>
      <c r="N286" s="49"/>
      <c r="O286" s="49"/>
      <c r="P286" s="49"/>
      <c r="Q286" s="23"/>
    </row>
    <row r="287" spans="1:17" ht="15.95" customHeight="1">
      <c r="A287" s="20">
        <v>161</v>
      </c>
      <c r="B287" s="98" t="s">
        <v>150</v>
      </c>
      <c r="C287" s="109">
        <v>250</v>
      </c>
      <c r="D287" s="106">
        <v>22</v>
      </c>
      <c r="E287" s="106">
        <v>19.600000000000001</v>
      </c>
      <c r="F287" s="106">
        <v>20.2</v>
      </c>
      <c r="G287" s="106">
        <v>189</v>
      </c>
      <c r="H287" s="101">
        <v>0.83</v>
      </c>
      <c r="I287" s="101">
        <v>0.09</v>
      </c>
      <c r="J287" s="101">
        <v>0.21</v>
      </c>
      <c r="K287" s="101">
        <v>33</v>
      </c>
      <c r="L287" s="101">
        <v>191.2</v>
      </c>
      <c r="M287" s="101">
        <v>136.88</v>
      </c>
      <c r="N287" s="101">
        <v>16.68</v>
      </c>
      <c r="O287" s="101">
        <v>6.5000000000000002E-2</v>
      </c>
      <c r="P287" s="101">
        <v>118.83</v>
      </c>
      <c r="Q287" s="23"/>
    </row>
    <row r="288" spans="1:17" ht="15.95" customHeight="1">
      <c r="A288" s="20">
        <v>376</v>
      </c>
      <c r="B288" s="98" t="s">
        <v>78</v>
      </c>
      <c r="C288" s="101" t="s">
        <v>79</v>
      </c>
      <c r="D288" s="101">
        <v>0.53</v>
      </c>
      <c r="E288" s="101">
        <v>0</v>
      </c>
      <c r="F288" s="101">
        <v>9.4700000000000006</v>
      </c>
      <c r="G288" s="101">
        <v>40</v>
      </c>
      <c r="H288" s="101">
        <v>0.27</v>
      </c>
      <c r="I288" s="101">
        <v>0</v>
      </c>
      <c r="J288" s="101">
        <v>0</v>
      </c>
      <c r="K288" s="101">
        <v>0</v>
      </c>
      <c r="L288" s="101">
        <v>13.6</v>
      </c>
      <c r="M288" s="101">
        <v>22.13</v>
      </c>
      <c r="N288" s="101">
        <v>11.73</v>
      </c>
      <c r="O288" s="101">
        <v>2.13</v>
      </c>
      <c r="P288" s="101">
        <v>0</v>
      </c>
      <c r="Q288" s="23"/>
    </row>
    <row r="289" spans="1:17" ht="15.95" customHeight="1">
      <c r="A289" s="20" t="s">
        <v>114</v>
      </c>
      <c r="B289" s="98" t="s">
        <v>151</v>
      </c>
      <c r="C289" s="116">
        <v>70</v>
      </c>
      <c r="D289" s="101">
        <v>1.48</v>
      </c>
      <c r="E289" s="101">
        <v>1.81</v>
      </c>
      <c r="F289" s="101">
        <v>24.23</v>
      </c>
      <c r="G289" s="101">
        <v>93.81</v>
      </c>
      <c r="H289" s="101">
        <v>6.0000000000000001E-3</v>
      </c>
      <c r="I289" s="101">
        <v>6.0000000000000001E-3</v>
      </c>
      <c r="J289" s="101">
        <v>5.8000000000000003E-2</v>
      </c>
      <c r="K289" s="101">
        <v>32.67</v>
      </c>
      <c r="L289" s="101">
        <v>15.98</v>
      </c>
      <c r="M289" s="101">
        <v>52.62</v>
      </c>
      <c r="N289" s="101">
        <v>9.6</v>
      </c>
      <c r="O289" s="101">
        <v>0.95</v>
      </c>
      <c r="P289" s="101">
        <v>8.6</v>
      </c>
      <c r="Q289" s="23"/>
    </row>
    <row r="290" spans="1:17" ht="15.95" customHeight="1">
      <c r="A290" s="20"/>
      <c r="B290" s="98"/>
      <c r="C290" s="112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23"/>
    </row>
    <row r="291" spans="1:17" ht="15.95" customHeight="1">
      <c r="A291" s="20"/>
      <c r="B291" s="98"/>
      <c r="C291" s="112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</row>
    <row r="292" spans="1:17" ht="15.95" customHeight="1">
      <c r="A292" s="79"/>
      <c r="B292" s="49" t="s">
        <v>32</v>
      </c>
      <c r="C292" s="41"/>
      <c r="D292" s="61">
        <f>D287+D288+D289+D290+D291</f>
        <v>24.01</v>
      </c>
      <c r="E292" s="61">
        <f t="shared" ref="E292:P292" si="32">E287+E288+E289+E290+E291</f>
        <v>21.41</v>
      </c>
      <c r="F292" s="61">
        <f t="shared" si="32"/>
        <v>53.900000000000006</v>
      </c>
      <c r="G292" s="61">
        <f t="shared" si="32"/>
        <v>322.81</v>
      </c>
      <c r="H292" s="61">
        <f t="shared" si="32"/>
        <v>1.1060000000000001</v>
      </c>
      <c r="I292" s="61">
        <f t="shared" si="32"/>
        <v>9.6000000000000002E-2</v>
      </c>
      <c r="J292" s="61">
        <f t="shared" si="32"/>
        <v>0.26800000000000002</v>
      </c>
      <c r="K292" s="61">
        <f t="shared" si="32"/>
        <v>65.67</v>
      </c>
      <c r="L292" s="61">
        <f t="shared" si="32"/>
        <v>220.77999999999997</v>
      </c>
      <c r="M292" s="61">
        <f t="shared" si="32"/>
        <v>211.63</v>
      </c>
      <c r="N292" s="61">
        <f t="shared" si="32"/>
        <v>38.01</v>
      </c>
      <c r="O292" s="61">
        <f t="shared" si="32"/>
        <v>3.1449999999999996</v>
      </c>
      <c r="P292" s="61">
        <f t="shared" si="32"/>
        <v>127.42999999999999</v>
      </c>
    </row>
    <row r="293" spans="1:17" ht="15.95" customHeight="1">
      <c r="A293" s="79"/>
      <c r="B293" s="85" t="s">
        <v>62</v>
      </c>
      <c r="C293" s="41"/>
      <c r="D293" s="35"/>
      <c r="E293" s="35"/>
      <c r="F293" s="35"/>
      <c r="G293" s="35"/>
      <c r="H293" s="32"/>
      <c r="I293" s="32"/>
      <c r="J293" s="32"/>
      <c r="K293" s="32"/>
      <c r="L293" s="32"/>
      <c r="M293" s="32"/>
      <c r="N293" s="32"/>
      <c r="O293" s="32"/>
      <c r="P293" s="32"/>
    </row>
    <row r="294" spans="1:17" ht="15.95" customHeight="1">
      <c r="A294" s="20" t="s">
        <v>114</v>
      </c>
      <c r="B294" s="98" t="s">
        <v>103</v>
      </c>
      <c r="C294" s="109">
        <v>60</v>
      </c>
      <c r="D294" s="102">
        <v>1.23</v>
      </c>
      <c r="E294" s="102">
        <v>1.74</v>
      </c>
      <c r="F294" s="102">
        <v>8.8699999999999992</v>
      </c>
      <c r="G294" s="102">
        <v>44.16</v>
      </c>
      <c r="H294" s="98">
        <v>0.73</v>
      </c>
      <c r="I294" s="103">
        <v>6.0000000000000001E-3</v>
      </c>
      <c r="J294" s="98">
        <v>2.5000000000000001E-2</v>
      </c>
      <c r="K294" s="98">
        <v>8.4</v>
      </c>
      <c r="L294" s="98">
        <v>5.62</v>
      </c>
      <c r="M294" s="98">
        <v>29.88</v>
      </c>
      <c r="N294" s="98">
        <v>0.12</v>
      </c>
      <c r="O294" s="98">
        <v>2.4E-2</v>
      </c>
      <c r="P294" s="98">
        <v>0.68</v>
      </c>
    </row>
    <row r="295" spans="1:17" ht="15.95" customHeight="1">
      <c r="A295" s="20">
        <v>98</v>
      </c>
      <c r="B295" s="98" t="s">
        <v>152</v>
      </c>
      <c r="C295" s="106">
        <v>250</v>
      </c>
      <c r="D295" s="101">
        <v>1.48</v>
      </c>
      <c r="E295" s="101">
        <v>4.91</v>
      </c>
      <c r="F295" s="101">
        <v>6.09</v>
      </c>
      <c r="G295" s="101">
        <v>76.25</v>
      </c>
      <c r="H295" s="101">
        <v>9.8699999999999992</v>
      </c>
      <c r="I295" s="101">
        <v>0.04</v>
      </c>
      <c r="J295" s="101">
        <v>0.03</v>
      </c>
      <c r="K295" s="101">
        <v>0</v>
      </c>
      <c r="L295" s="101">
        <v>35.869999999999997</v>
      </c>
      <c r="M295" s="101">
        <v>33.57</v>
      </c>
      <c r="N295" s="101">
        <v>14.17</v>
      </c>
      <c r="O295" s="101">
        <v>0.56999999999999995</v>
      </c>
      <c r="P295" s="101">
        <v>160.15</v>
      </c>
    </row>
    <row r="296" spans="1:17" ht="15.95" customHeight="1">
      <c r="A296" s="75">
        <v>259</v>
      </c>
      <c r="B296" s="33" t="s">
        <v>154</v>
      </c>
      <c r="C296" s="40">
        <v>275</v>
      </c>
      <c r="D296" s="66">
        <v>26.2</v>
      </c>
      <c r="E296" s="66">
        <v>28.79</v>
      </c>
      <c r="F296" s="66">
        <v>31.83</v>
      </c>
      <c r="G296" s="66">
        <v>451.32</v>
      </c>
      <c r="H296" s="32">
        <v>1.61</v>
      </c>
      <c r="I296" s="32">
        <v>0.02</v>
      </c>
      <c r="J296" s="32">
        <v>0.24</v>
      </c>
      <c r="K296" s="32">
        <v>185</v>
      </c>
      <c r="L296" s="32">
        <v>52.08</v>
      </c>
      <c r="M296" s="32">
        <v>124.23</v>
      </c>
      <c r="N296" s="32">
        <v>26.75</v>
      </c>
      <c r="O296" s="32">
        <v>3.06</v>
      </c>
      <c r="P296" s="32">
        <v>129.51</v>
      </c>
    </row>
    <row r="297" spans="1:17" ht="15.95" customHeight="1">
      <c r="A297" s="18">
        <v>349</v>
      </c>
      <c r="B297" s="98" t="s">
        <v>153</v>
      </c>
      <c r="C297" s="108">
        <v>200</v>
      </c>
      <c r="D297" s="115">
        <v>1.1599999999999999</v>
      </c>
      <c r="E297" s="115">
        <v>0.3</v>
      </c>
      <c r="F297" s="115">
        <v>47.26</v>
      </c>
      <c r="G297" s="115">
        <v>196.38</v>
      </c>
      <c r="H297" s="101">
        <v>0.73</v>
      </c>
      <c r="I297" s="101">
        <v>0.02</v>
      </c>
      <c r="J297" s="101">
        <v>0.02</v>
      </c>
      <c r="K297" s="101">
        <v>152</v>
      </c>
      <c r="L297" s="101">
        <v>52.48</v>
      </c>
      <c r="M297" s="101">
        <v>23.44</v>
      </c>
      <c r="N297" s="101">
        <v>17.46</v>
      </c>
      <c r="O297" s="101">
        <v>0.7</v>
      </c>
      <c r="P297" s="101">
        <v>129.80000000000001</v>
      </c>
    </row>
    <row r="298" spans="1:17" ht="15.95" customHeight="1">
      <c r="A298" s="20" t="s">
        <v>114</v>
      </c>
      <c r="B298" s="98" t="s">
        <v>137</v>
      </c>
      <c r="C298" s="112">
        <v>50</v>
      </c>
      <c r="D298" s="101">
        <v>3.9</v>
      </c>
      <c r="E298" s="101">
        <v>0.7</v>
      </c>
      <c r="F298" s="101">
        <v>15.9</v>
      </c>
      <c r="G298" s="101">
        <v>105</v>
      </c>
      <c r="H298" s="101">
        <v>1.2</v>
      </c>
      <c r="I298" s="101">
        <v>0.01</v>
      </c>
      <c r="J298" s="101">
        <v>0</v>
      </c>
      <c r="K298" s="101">
        <v>0.02</v>
      </c>
      <c r="L298" s="101">
        <v>32</v>
      </c>
      <c r="M298" s="101">
        <v>93</v>
      </c>
      <c r="N298" s="101">
        <v>2.2999999999999998</v>
      </c>
      <c r="O298" s="101">
        <v>0.06</v>
      </c>
      <c r="P298" s="101">
        <v>4.9000000000000004</v>
      </c>
    </row>
    <row r="299" spans="1:17" ht="15.95" customHeight="1">
      <c r="A299" s="20" t="s">
        <v>114</v>
      </c>
      <c r="B299" s="98" t="s">
        <v>29</v>
      </c>
      <c r="C299" s="112">
        <v>50</v>
      </c>
      <c r="D299" s="101">
        <v>3.8</v>
      </c>
      <c r="E299" s="101">
        <v>0.4</v>
      </c>
      <c r="F299" s="101">
        <v>16.100000000000001</v>
      </c>
      <c r="G299" s="101">
        <v>118</v>
      </c>
      <c r="H299" s="101">
        <v>1.6</v>
      </c>
      <c r="I299" s="101">
        <v>0.03</v>
      </c>
      <c r="J299" s="101">
        <v>0</v>
      </c>
      <c r="K299" s="101">
        <v>0.01</v>
      </c>
      <c r="L299" s="101">
        <v>62</v>
      </c>
      <c r="M299" s="101">
        <v>87</v>
      </c>
      <c r="N299" s="101">
        <v>33</v>
      </c>
      <c r="O299" s="101">
        <v>0.02</v>
      </c>
      <c r="P299" s="101">
        <v>2.8</v>
      </c>
    </row>
    <row r="300" spans="1:17" ht="15.95" customHeight="1">
      <c r="A300" s="104" t="s">
        <v>114</v>
      </c>
      <c r="B300" s="98" t="s">
        <v>102</v>
      </c>
      <c r="C300" s="99">
        <v>125</v>
      </c>
      <c r="D300" s="101">
        <v>3.5</v>
      </c>
      <c r="E300" s="101">
        <v>3.12</v>
      </c>
      <c r="F300" s="101">
        <v>11.4</v>
      </c>
      <c r="G300" s="101">
        <v>86</v>
      </c>
      <c r="H300" s="101">
        <v>0.6</v>
      </c>
      <c r="I300" s="101">
        <v>0.03</v>
      </c>
      <c r="J300" s="101">
        <v>1.4999999999999999E-2</v>
      </c>
      <c r="K300" s="101">
        <v>0.01</v>
      </c>
      <c r="L300" s="101">
        <v>126</v>
      </c>
      <c r="M300" s="101">
        <v>95</v>
      </c>
      <c r="N300" s="101">
        <v>15</v>
      </c>
      <c r="O300" s="101">
        <v>0.1</v>
      </c>
      <c r="P300" s="101">
        <v>52</v>
      </c>
    </row>
    <row r="301" spans="1:17" ht="15.95" customHeight="1">
      <c r="A301" s="20"/>
      <c r="B301" s="98"/>
      <c r="C301" s="108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</row>
    <row r="302" spans="1:17" ht="15.75" customHeight="1">
      <c r="A302" s="79"/>
      <c r="B302" s="49" t="s">
        <v>32</v>
      </c>
      <c r="C302" s="41"/>
      <c r="D302" s="61">
        <f>D294+D295+D296+D297+D298+D299+D300+D301</f>
        <v>41.269999999999996</v>
      </c>
      <c r="E302" s="61">
        <f t="shared" ref="E302:P302" si="33">E294+E295+E296+E297+E298+E299+E300+E301</f>
        <v>39.959999999999994</v>
      </c>
      <c r="F302" s="61">
        <f t="shared" si="33"/>
        <v>137.45000000000002</v>
      </c>
      <c r="G302" s="61">
        <f t="shared" si="33"/>
        <v>1077.1100000000001</v>
      </c>
      <c r="H302" s="61">
        <f t="shared" si="33"/>
        <v>16.34</v>
      </c>
      <c r="I302" s="61">
        <f t="shared" si="33"/>
        <v>0.156</v>
      </c>
      <c r="J302" s="61">
        <f t="shared" si="33"/>
        <v>0.33</v>
      </c>
      <c r="K302" s="61">
        <f t="shared" si="33"/>
        <v>345.43999999999994</v>
      </c>
      <c r="L302" s="61">
        <f t="shared" si="33"/>
        <v>366.04999999999995</v>
      </c>
      <c r="M302" s="61">
        <f t="shared" si="33"/>
        <v>486.12</v>
      </c>
      <c r="N302" s="61">
        <f t="shared" si="33"/>
        <v>108.8</v>
      </c>
      <c r="O302" s="61">
        <f t="shared" si="33"/>
        <v>4.5339999999999989</v>
      </c>
      <c r="P302" s="61">
        <f t="shared" si="33"/>
        <v>479.84000000000003</v>
      </c>
    </row>
    <row r="303" spans="1:17" ht="0.75" customHeight="1">
      <c r="A303" s="79"/>
      <c r="B303" s="85"/>
      <c r="C303" s="48"/>
      <c r="D303" s="35"/>
      <c r="E303" s="35"/>
      <c r="F303" s="35"/>
      <c r="G303" s="35"/>
      <c r="H303" s="32"/>
      <c r="I303" s="32"/>
      <c r="J303" s="32"/>
      <c r="K303" s="32"/>
      <c r="L303" s="32"/>
      <c r="M303" s="32"/>
      <c r="N303" s="32"/>
      <c r="O303" s="32"/>
      <c r="P303" s="32"/>
    </row>
    <row r="304" spans="1:17" ht="15.75" hidden="1" customHeight="1">
      <c r="A304" s="75"/>
      <c r="B304" s="33"/>
      <c r="C304" s="48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</row>
    <row r="305" spans="1:17" ht="15.75" hidden="1" customHeight="1">
      <c r="A305" s="75"/>
      <c r="B305" s="33"/>
      <c r="C305" s="7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</row>
    <row r="306" spans="1:17" ht="15.75" hidden="1" customHeight="1">
      <c r="A306" s="79"/>
      <c r="B306" s="49" t="s">
        <v>32</v>
      </c>
      <c r="C306" s="74"/>
      <c r="D306" s="35">
        <f>SUM(D304:D305)</f>
        <v>0</v>
      </c>
      <c r="E306" s="35">
        <f>SUM(E304:E305)</f>
        <v>0</v>
      </c>
      <c r="F306" s="35">
        <f>SUM(F304:F305)</f>
        <v>0</v>
      </c>
      <c r="G306" s="35">
        <f>G304+G305</f>
        <v>0</v>
      </c>
      <c r="H306" s="32"/>
      <c r="I306" s="35"/>
      <c r="J306" s="32"/>
      <c r="K306" s="32"/>
      <c r="L306" s="32"/>
      <c r="M306" s="32"/>
      <c r="N306" s="32"/>
      <c r="O306" s="32"/>
      <c r="P306" s="32"/>
    </row>
    <row r="307" spans="1:17" ht="15.95" customHeight="1">
      <c r="A307" s="81"/>
      <c r="B307" s="49" t="s">
        <v>63</v>
      </c>
      <c r="C307" s="41"/>
      <c r="D307" s="61">
        <f>D302+D292</f>
        <v>65.28</v>
      </c>
      <c r="E307" s="61">
        <f t="shared" ref="E307:P307" si="34">E302+E292</f>
        <v>61.36999999999999</v>
      </c>
      <c r="F307" s="61">
        <f t="shared" si="34"/>
        <v>191.35000000000002</v>
      </c>
      <c r="G307" s="61">
        <f t="shared" si="34"/>
        <v>1399.92</v>
      </c>
      <c r="H307" s="61">
        <f t="shared" si="34"/>
        <v>17.446000000000002</v>
      </c>
      <c r="I307" s="61">
        <f t="shared" si="34"/>
        <v>0.252</v>
      </c>
      <c r="J307" s="61">
        <f t="shared" si="34"/>
        <v>0.59800000000000009</v>
      </c>
      <c r="K307" s="61">
        <f t="shared" si="34"/>
        <v>411.10999999999996</v>
      </c>
      <c r="L307" s="61">
        <f t="shared" si="34"/>
        <v>586.82999999999993</v>
      </c>
      <c r="M307" s="61">
        <f t="shared" si="34"/>
        <v>697.75</v>
      </c>
      <c r="N307" s="61">
        <f t="shared" si="34"/>
        <v>146.81</v>
      </c>
      <c r="O307" s="61">
        <f t="shared" si="34"/>
        <v>7.6789999999999985</v>
      </c>
      <c r="P307" s="61">
        <f t="shared" si="34"/>
        <v>607.27</v>
      </c>
    </row>
    <row r="308" spans="1:17">
      <c r="A308" s="81"/>
      <c r="B308" s="58"/>
      <c r="C308" s="42"/>
      <c r="D308" s="61"/>
      <c r="E308" s="61"/>
      <c r="F308" s="61"/>
      <c r="G308" s="61"/>
      <c r="H308" s="32"/>
      <c r="I308" s="32"/>
      <c r="J308" s="32"/>
      <c r="K308" s="32"/>
      <c r="L308" s="32"/>
      <c r="M308" s="32"/>
      <c r="N308" s="32"/>
      <c r="O308" s="32"/>
      <c r="P308" s="32"/>
    </row>
    <row r="309" spans="1:17" ht="12.75" customHeight="1">
      <c r="A309" s="135"/>
      <c r="B309" s="94" t="s">
        <v>64</v>
      </c>
      <c r="C309" s="136" t="s">
        <v>66</v>
      </c>
      <c r="D309" s="127">
        <f>D307+D279+D247+D217+D188+D157+D125+D96+D64+D34</f>
        <v>478.67200000000003</v>
      </c>
      <c r="E309" s="127">
        <f t="shared" ref="E309:P309" si="35">E307+E279+E247+E217+E188+E157+E125+E96+E64+E34</f>
        <v>495.5</v>
      </c>
      <c r="F309" s="127">
        <f t="shared" si="35"/>
        <v>2368.0100000000002</v>
      </c>
      <c r="G309" s="127">
        <f t="shared" si="35"/>
        <v>15778.43</v>
      </c>
      <c r="H309" s="127">
        <f t="shared" si="35"/>
        <v>461.27000000000004</v>
      </c>
      <c r="I309" s="127">
        <f t="shared" si="35"/>
        <v>8.5879999999999992</v>
      </c>
      <c r="J309" s="127">
        <f t="shared" si="35"/>
        <v>8.6670000000000016</v>
      </c>
      <c r="K309" s="127">
        <f t="shared" si="35"/>
        <v>4745.21</v>
      </c>
      <c r="L309" s="127">
        <f t="shared" si="35"/>
        <v>7199.8760000000002</v>
      </c>
      <c r="M309" s="127">
        <f t="shared" si="35"/>
        <v>6990.2699999999995</v>
      </c>
      <c r="N309" s="127">
        <f t="shared" si="35"/>
        <v>1689.6049999999996</v>
      </c>
      <c r="O309" s="127">
        <f t="shared" si="35"/>
        <v>89.389999999999986</v>
      </c>
      <c r="P309" s="127">
        <f t="shared" si="35"/>
        <v>6746.48</v>
      </c>
      <c r="Q309" s="23"/>
    </row>
    <row r="310" spans="1:17" ht="12.75" customHeight="1">
      <c r="A310" s="135"/>
      <c r="B310" s="95" t="s">
        <v>63</v>
      </c>
      <c r="C310" s="136"/>
      <c r="D310" s="127"/>
      <c r="E310" s="127"/>
      <c r="F310" s="127"/>
      <c r="G310" s="127"/>
      <c r="H310" s="127"/>
      <c r="I310" s="127"/>
      <c r="J310" s="127"/>
      <c r="K310" s="127"/>
      <c r="L310" s="127"/>
      <c r="M310" s="127"/>
      <c r="N310" s="127"/>
      <c r="O310" s="127"/>
      <c r="P310" s="127"/>
      <c r="Q310" s="23"/>
    </row>
    <row r="311" spans="1:17" ht="12.75" customHeight="1">
      <c r="A311" s="135"/>
      <c r="B311" s="94" t="s">
        <v>64</v>
      </c>
      <c r="C311" s="136" t="s">
        <v>66</v>
      </c>
      <c r="D311" s="127">
        <f>D309/10</f>
        <v>47.867200000000004</v>
      </c>
      <c r="E311" s="127">
        <f>E309/10</f>
        <v>49.55</v>
      </c>
      <c r="F311" s="127">
        <f>F309/10</f>
        <v>236.80100000000002</v>
      </c>
      <c r="G311" s="127">
        <f>G309/10</f>
        <v>1577.8430000000001</v>
      </c>
      <c r="H311" s="127">
        <f t="shared" ref="H311:P311" si="36">H309/10</f>
        <v>46.127000000000002</v>
      </c>
      <c r="I311" s="127">
        <f t="shared" si="36"/>
        <v>0.8587999999999999</v>
      </c>
      <c r="J311" s="127">
        <f t="shared" si="36"/>
        <v>0.86670000000000014</v>
      </c>
      <c r="K311" s="127">
        <f t="shared" si="36"/>
        <v>474.52100000000002</v>
      </c>
      <c r="L311" s="127">
        <f t="shared" si="36"/>
        <v>719.98760000000004</v>
      </c>
      <c r="M311" s="127">
        <f t="shared" si="36"/>
        <v>699.02699999999993</v>
      </c>
      <c r="N311" s="127">
        <f t="shared" si="36"/>
        <v>168.96049999999997</v>
      </c>
      <c r="O311" s="127">
        <f t="shared" si="36"/>
        <v>8.9389999999999983</v>
      </c>
      <c r="P311" s="127">
        <f t="shared" si="36"/>
        <v>674.64799999999991</v>
      </c>
      <c r="Q311" s="23"/>
    </row>
    <row r="312" spans="1:17" ht="0.75" customHeight="1">
      <c r="A312" s="135"/>
      <c r="B312" s="53" t="s">
        <v>65</v>
      </c>
      <c r="C312" s="136"/>
      <c r="D312" s="127"/>
      <c r="E312" s="127"/>
      <c r="F312" s="127"/>
      <c r="G312" s="127"/>
      <c r="H312" s="127"/>
      <c r="I312" s="127"/>
      <c r="J312" s="127"/>
      <c r="K312" s="127"/>
      <c r="L312" s="127"/>
      <c r="M312" s="127"/>
      <c r="N312" s="127"/>
      <c r="O312" s="127"/>
      <c r="P312" s="127"/>
      <c r="Q312" s="23"/>
    </row>
    <row r="313" spans="1:17"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</row>
    <row r="314" spans="1:17"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</row>
    <row r="315" spans="1:17"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</row>
    <row r="318" spans="1:17">
      <c r="D318" s="16">
        <v>54.5</v>
      </c>
      <c r="E318" s="16">
        <v>55</v>
      </c>
      <c r="F318" s="16">
        <v>230</v>
      </c>
      <c r="G318" s="16">
        <v>1627</v>
      </c>
    </row>
    <row r="319" spans="1:17">
      <c r="H319" s="17">
        <f>H314+H315+H316</f>
        <v>0</v>
      </c>
    </row>
  </sheetData>
  <mergeCells count="183">
    <mergeCell ref="F5:J5"/>
    <mergeCell ref="O311:O312"/>
    <mergeCell ref="P311:P312"/>
    <mergeCell ref="N309:N310"/>
    <mergeCell ref="O309:O310"/>
    <mergeCell ref="P309:P310"/>
    <mergeCell ref="H311:H312"/>
    <mergeCell ref="I311:I312"/>
    <mergeCell ref="J311:J312"/>
    <mergeCell ref="K311:K312"/>
    <mergeCell ref="L311:L312"/>
    <mergeCell ref="M311:M312"/>
    <mergeCell ref="N311:N312"/>
    <mergeCell ref="H309:H310"/>
    <mergeCell ref="I309:I310"/>
    <mergeCell ref="J309:J310"/>
    <mergeCell ref="K309:K310"/>
    <mergeCell ref="L309:L310"/>
    <mergeCell ref="M309:M310"/>
    <mergeCell ref="M191:M192"/>
    <mergeCell ref="M100:M102"/>
    <mergeCell ref="N100:N102"/>
    <mergeCell ref="O100:O102"/>
    <mergeCell ref="P100:P102"/>
    <mergeCell ref="M284:M285"/>
    <mergeCell ref="N284:N285"/>
    <mergeCell ref="O284:O285"/>
    <mergeCell ref="P284:P285"/>
    <mergeCell ref="M254:M255"/>
    <mergeCell ref="H284:H285"/>
    <mergeCell ref="I284:I285"/>
    <mergeCell ref="J284:J285"/>
    <mergeCell ref="K284:K285"/>
    <mergeCell ref="L284:L285"/>
    <mergeCell ref="H100:H102"/>
    <mergeCell ref="I100:I102"/>
    <mergeCell ref="J100:J102"/>
    <mergeCell ref="K100:K102"/>
    <mergeCell ref="L100:L102"/>
    <mergeCell ref="H254:H255"/>
    <mergeCell ref="I254:I255"/>
    <mergeCell ref="J254:J255"/>
    <mergeCell ref="K254:K255"/>
    <mergeCell ref="L254:L255"/>
    <mergeCell ref="P254:P255"/>
    <mergeCell ref="O254:O255"/>
    <mergeCell ref="N254:N255"/>
    <mergeCell ref="P191:P192"/>
    <mergeCell ref="H223:H224"/>
    <mergeCell ref="I223:I224"/>
    <mergeCell ref="J223:J224"/>
    <mergeCell ref="K223:K224"/>
    <mergeCell ref="L223:L224"/>
    <mergeCell ref="P223:P224"/>
    <mergeCell ref="M223:M224"/>
    <mergeCell ref="N223:N224"/>
    <mergeCell ref="O223:O224"/>
    <mergeCell ref="O162:O163"/>
    <mergeCell ref="P162:P163"/>
    <mergeCell ref="H191:H192"/>
    <mergeCell ref="I191:I192"/>
    <mergeCell ref="J191:J192"/>
    <mergeCell ref="K191:K192"/>
    <mergeCell ref="L191:L192"/>
    <mergeCell ref="H162:H163"/>
    <mergeCell ref="N191:N192"/>
    <mergeCell ref="O191:O192"/>
    <mergeCell ref="I162:I163"/>
    <mergeCell ref="J162:J163"/>
    <mergeCell ref="K162:K163"/>
    <mergeCell ref="L162:L163"/>
    <mergeCell ref="M131:M132"/>
    <mergeCell ref="N131:N132"/>
    <mergeCell ref="M162:M163"/>
    <mergeCell ref="N162:N163"/>
    <mergeCell ref="K38:K39"/>
    <mergeCell ref="O131:O132"/>
    <mergeCell ref="P131:P132"/>
    <mergeCell ref="H131:H132"/>
    <mergeCell ref="I131:I132"/>
    <mergeCell ref="J131:J132"/>
    <mergeCell ref="K131:K132"/>
    <mergeCell ref="L131:L132"/>
    <mergeCell ref="L70:L71"/>
    <mergeCell ref="N70:N71"/>
    <mergeCell ref="O70:O71"/>
    <mergeCell ref="H70:H71"/>
    <mergeCell ref="I70:I71"/>
    <mergeCell ref="J70:J71"/>
    <mergeCell ref="K70:K71"/>
    <mergeCell ref="J14:J15"/>
    <mergeCell ref="K14:K15"/>
    <mergeCell ref="H38:H39"/>
    <mergeCell ref="I38:I39"/>
    <mergeCell ref="J38:J39"/>
    <mergeCell ref="B13:P13"/>
    <mergeCell ref="M70:M71"/>
    <mergeCell ref="N14:N15"/>
    <mergeCell ref="P70:P71"/>
    <mergeCell ref="M38:M39"/>
    <mergeCell ref="N38:N39"/>
    <mergeCell ref="O38:O39"/>
    <mergeCell ref="P38:P39"/>
    <mergeCell ref="O14:O15"/>
    <mergeCell ref="P14:P15"/>
    <mergeCell ref="L38:L39"/>
    <mergeCell ref="H14:H15"/>
    <mergeCell ref="I14:I15"/>
    <mergeCell ref="M14:M15"/>
    <mergeCell ref="A5:B5"/>
    <mergeCell ref="A10:P10"/>
    <mergeCell ref="A38:A39"/>
    <mergeCell ref="B38:B39"/>
    <mergeCell ref="C38:C39"/>
    <mergeCell ref="D38:F38"/>
    <mergeCell ref="A8:Q8"/>
    <mergeCell ref="A6:B6"/>
    <mergeCell ref="F6:G6"/>
    <mergeCell ref="G14:G15"/>
    <mergeCell ref="L1:M1"/>
    <mergeCell ref="A14:A15"/>
    <mergeCell ref="C14:C15"/>
    <mergeCell ref="D14:F14"/>
    <mergeCell ref="L14:L15"/>
    <mergeCell ref="A11:R11"/>
    <mergeCell ref="A69:A70"/>
    <mergeCell ref="B69:B70"/>
    <mergeCell ref="C69:C70"/>
    <mergeCell ref="D69:F69"/>
    <mergeCell ref="G69:G70"/>
    <mergeCell ref="F1:G1"/>
    <mergeCell ref="C7:F7"/>
    <mergeCell ref="G38:G39"/>
    <mergeCell ref="B9:F9"/>
    <mergeCell ref="B14:B15"/>
    <mergeCell ref="D130:F130"/>
    <mergeCell ref="A100:A101"/>
    <mergeCell ref="B100:B101"/>
    <mergeCell ref="C100:C101"/>
    <mergeCell ref="D100:F100"/>
    <mergeCell ref="G100:G101"/>
    <mergeCell ref="G190:G191"/>
    <mergeCell ref="G130:G131"/>
    <mergeCell ref="A161:A162"/>
    <mergeCell ref="B161:B162"/>
    <mergeCell ref="C161:C162"/>
    <mergeCell ref="D161:F161"/>
    <mergeCell ref="G161:G162"/>
    <mergeCell ref="A130:A131"/>
    <mergeCell ref="B130:B131"/>
    <mergeCell ref="C130:C131"/>
    <mergeCell ref="G222:G223"/>
    <mergeCell ref="E309:E310"/>
    <mergeCell ref="F309:F310"/>
    <mergeCell ref="G309:G310"/>
    <mergeCell ref="G253:G254"/>
    <mergeCell ref="G283:G284"/>
    <mergeCell ref="C190:C191"/>
    <mergeCell ref="A190:A191"/>
    <mergeCell ref="B190:B191"/>
    <mergeCell ref="C253:C254"/>
    <mergeCell ref="D222:F222"/>
    <mergeCell ref="B222:B223"/>
    <mergeCell ref="C222:C223"/>
    <mergeCell ref="D253:F253"/>
    <mergeCell ref="A222:A223"/>
    <mergeCell ref="D190:F190"/>
    <mergeCell ref="A311:A312"/>
    <mergeCell ref="A283:A284"/>
    <mergeCell ref="B283:B284"/>
    <mergeCell ref="C311:C312"/>
    <mergeCell ref="D309:D310"/>
    <mergeCell ref="D311:D312"/>
    <mergeCell ref="L5:P5"/>
    <mergeCell ref="G311:G312"/>
    <mergeCell ref="A253:A254"/>
    <mergeCell ref="B253:B254"/>
    <mergeCell ref="C283:C284"/>
    <mergeCell ref="D283:F283"/>
    <mergeCell ref="E311:E312"/>
    <mergeCell ref="F311:F312"/>
    <mergeCell ref="A309:A310"/>
    <mergeCell ref="C309:C310"/>
  </mergeCells>
  <phoneticPr fontId="0" type="noConversion"/>
  <pageMargins left="0.74803149606299213" right="0.74803149606299213" top="0.89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Дни 4, 5</vt:lpstr>
      <vt:lpstr>День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Учитель</cp:lastModifiedBy>
  <cp:lastPrinted>2023-02-13T08:50:37Z</cp:lastPrinted>
  <dcterms:created xsi:type="dcterms:W3CDTF">2012-05-31T03:50:43Z</dcterms:created>
  <dcterms:modified xsi:type="dcterms:W3CDTF">2024-01-24T02:33:16Z</dcterms:modified>
</cp:coreProperties>
</file>